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 tabRatio="916"/>
  </bookViews>
  <sheets>
    <sheet name="C.2" sheetId="10" r:id="rId1"/>
    <sheet name="C.3" sheetId="11" r:id="rId2"/>
    <sheet name="C.4" sheetId="12" r:id="rId3"/>
    <sheet name="C.3.1" sheetId="13" r:id="rId4"/>
    <sheet name="C.4.1" sheetId="14" r:id="rId5"/>
    <sheet name="C.3.2" sheetId="15" r:id="rId6"/>
    <sheet name="C.4.2" sheetId="16" r:id="rId7"/>
    <sheet name="C.3.3" sheetId="17" r:id="rId8"/>
    <sheet name="C.4.3" sheetId="18" r:id="rId9"/>
    <sheet name="C.3.4" sheetId="19" r:id="rId10"/>
    <sheet name="C.4.4" sheetId="20" r:id="rId11"/>
    <sheet name="C.3.5" sheetId="21" r:id="rId12"/>
    <sheet name="C.4.5" sheetId="22" r:id="rId13"/>
    <sheet name="B.1" sheetId="1" r:id="rId14"/>
    <sheet name="B.2" sheetId="2" r:id="rId15"/>
    <sheet name="B.2.1" sheetId="3" r:id="rId16"/>
    <sheet name="B.2.2" sheetId="4" r:id="rId17"/>
    <sheet name="B.2.3" sheetId="5" r:id="rId18"/>
    <sheet name="B.2.4" sheetId="6" r:id="rId19"/>
    <sheet name="B.2.5" sheetId="7" r:id="rId20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</definedNames>
  <calcPr calcId="145621"/>
</workbook>
</file>

<file path=xl/calcChain.xml><?xml version="1.0" encoding="utf-8"?>
<calcChain xmlns="http://schemas.openxmlformats.org/spreadsheetml/2006/main">
  <c r="I16" i="22" l="1"/>
  <c r="E16" i="22"/>
  <c r="K16" i="22"/>
  <c r="J16" i="22"/>
  <c r="H16" i="22"/>
  <c r="G16" i="22"/>
  <c r="F16" i="22"/>
  <c r="D16" i="22"/>
  <c r="C16" i="22"/>
  <c r="J8" i="22"/>
  <c r="H8" i="22"/>
  <c r="F8" i="22"/>
  <c r="D8" i="22"/>
  <c r="K8" i="22"/>
  <c r="I8" i="22"/>
  <c r="G8" i="22"/>
  <c r="E8" i="22"/>
  <c r="C8" i="22"/>
  <c r="K4" i="22"/>
  <c r="K26" i="22" s="1"/>
  <c r="G4" i="22"/>
  <c r="G26" i="22" s="1"/>
  <c r="C4" i="22"/>
  <c r="C26" i="22" s="1"/>
  <c r="J4" i="22"/>
  <c r="J26" i="22" s="1"/>
  <c r="H4" i="22"/>
  <c r="H26" i="22" s="1"/>
  <c r="F4" i="22"/>
  <c r="F26" i="22" s="1"/>
  <c r="D4" i="22"/>
  <c r="D26" i="22" s="1"/>
  <c r="I4" i="22"/>
  <c r="E4" i="22"/>
  <c r="Z20" i="21"/>
  <c r="Z19" i="21"/>
  <c r="Z18" i="21"/>
  <c r="Z17" i="21"/>
  <c r="Z16" i="21"/>
  <c r="Z15" i="21"/>
  <c r="Z14" i="21"/>
  <c r="Z13" i="21"/>
  <c r="Z12" i="21"/>
  <c r="Z11" i="21"/>
  <c r="Z10" i="21"/>
  <c r="Z9" i="21"/>
  <c r="Z8" i="21"/>
  <c r="Z7" i="21"/>
  <c r="Z6" i="21"/>
  <c r="Z5" i="21"/>
  <c r="K19" i="21"/>
  <c r="J19" i="21"/>
  <c r="I19" i="21"/>
  <c r="H19" i="21"/>
  <c r="G19" i="21"/>
  <c r="F19" i="21"/>
  <c r="E19" i="21"/>
  <c r="D19" i="21"/>
  <c r="C19" i="21"/>
  <c r="Z4" i="21"/>
  <c r="K16" i="20"/>
  <c r="G16" i="20"/>
  <c r="C16" i="20"/>
  <c r="J16" i="20"/>
  <c r="H16" i="20"/>
  <c r="F16" i="20"/>
  <c r="D16" i="20"/>
  <c r="I16" i="20"/>
  <c r="E16" i="20"/>
  <c r="K8" i="20"/>
  <c r="I8" i="20"/>
  <c r="H8" i="20"/>
  <c r="G8" i="20"/>
  <c r="E8" i="20"/>
  <c r="D8" i="20"/>
  <c r="C8" i="20"/>
  <c r="J8" i="20"/>
  <c r="F8" i="20"/>
  <c r="K4" i="20"/>
  <c r="K26" i="20" s="1"/>
  <c r="I4" i="20"/>
  <c r="H4" i="20"/>
  <c r="G4" i="20"/>
  <c r="G26" i="20" s="1"/>
  <c r="E4" i="20"/>
  <c r="D4" i="20"/>
  <c r="C4" i="20"/>
  <c r="C26" i="20" s="1"/>
  <c r="J4" i="20"/>
  <c r="J26" i="20" s="1"/>
  <c r="F4" i="20"/>
  <c r="F26" i="20" s="1"/>
  <c r="Z20" i="19"/>
  <c r="Z19" i="19"/>
  <c r="Z18" i="19"/>
  <c r="Z17" i="19"/>
  <c r="Z16" i="19"/>
  <c r="Z15" i="19"/>
  <c r="Z14" i="19"/>
  <c r="Z13" i="19"/>
  <c r="Z12" i="19"/>
  <c r="Z11" i="19"/>
  <c r="Z10" i="19"/>
  <c r="Z9" i="19"/>
  <c r="Z8" i="19"/>
  <c r="Z7" i="19"/>
  <c r="Z6" i="19"/>
  <c r="Z5" i="19"/>
  <c r="H19" i="19"/>
  <c r="D19" i="19"/>
  <c r="K19" i="19"/>
  <c r="J19" i="19"/>
  <c r="I19" i="19"/>
  <c r="G19" i="19"/>
  <c r="F19" i="19"/>
  <c r="E19" i="19"/>
  <c r="C19" i="19"/>
  <c r="Z4" i="19"/>
  <c r="K16" i="18"/>
  <c r="H16" i="18"/>
  <c r="G16" i="18"/>
  <c r="D16" i="18"/>
  <c r="C16" i="18"/>
  <c r="J16" i="18"/>
  <c r="I16" i="18"/>
  <c r="F16" i="18"/>
  <c r="E16" i="18"/>
  <c r="I8" i="18"/>
  <c r="H8" i="18"/>
  <c r="E8" i="18"/>
  <c r="D8" i="18"/>
  <c r="K8" i="18"/>
  <c r="J8" i="18"/>
  <c r="G8" i="18"/>
  <c r="F8" i="18"/>
  <c r="C8" i="18"/>
  <c r="I4" i="18"/>
  <c r="I26" i="18" s="1"/>
  <c r="H4" i="18"/>
  <c r="H26" i="18" s="1"/>
  <c r="E4" i="18"/>
  <c r="E26" i="18" s="1"/>
  <c r="D4" i="18"/>
  <c r="D26" i="18" s="1"/>
  <c r="K4" i="18"/>
  <c r="K26" i="18" s="1"/>
  <c r="J4" i="18"/>
  <c r="J26" i="18" s="1"/>
  <c r="G4" i="18"/>
  <c r="F4" i="18"/>
  <c r="F26" i="18" s="1"/>
  <c r="C4" i="18"/>
  <c r="C26" i="18" s="1"/>
  <c r="Z20" i="17"/>
  <c r="Z19" i="17"/>
  <c r="Z18" i="17"/>
  <c r="Z17" i="17"/>
  <c r="Z16" i="17"/>
  <c r="Z15" i="17"/>
  <c r="Z14" i="17"/>
  <c r="Z13" i="17"/>
  <c r="Z12" i="17"/>
  <c r="Z11" i="17"/>
  <c r="Z10" i="17"/>
  <c r="Z9" i="17"/>
  <c r="Z8" i="17"/>
  <c r="Z7" i="17"/>
  <c r="Z6" i="17"/>
  <c r="Z5" i="17"/>
  <c r="K19" i="17"/>
  <c r="J19" i="17"/>
  <c r="I19" i="17"/>
  <c r="H19" i="17"/>
  <c r="G19" i="17"/>
  <c r="F19" i="17"/>
  <c r="E19" i="17"/>
  <c r="D19" i="17"/>
  <c r="C19" i="17"/>
  <c r="Z4" i="17"/>
  <c r="I16" i="16"/>
  <c r="E16" i="16"/>
  <c r="K16" i="16"/>
  <c r="J16" i="16"/>
  <c r="G16" i="16"/>
  <c r="F16" i="16"/>
  <c r="C16" i="16"/>
  <c r="H16" i="16"/>
  <c r="D16" i="16"/>
  <c r="J8" i="16"/>
  <c r="F8" i="16"/>
  <c r="K8" i="16"/>
  <c r="H8" i="16"/>
  <c r="G8" i="16"/>
  <c r="D8" i="16"/>
  <c r="C8" i="16"/>
  <c r="I8" i="16"/>
  <c r="E8" i="16"/>
  <c r="J4" i="16"/>
  <c r="J26" i="16" s="1"/>
  <c r="F4" i="16"/>
  <c r="F26" i="16" s="1"/>
  <c r="K4" i="16"/>
  <c r="H4" i="16"/>
  <c r="H26" i="16" s="1"/>
  <c r="G4" i="16"/>
  <c r="D4" i="16"/>
  <c r="D26" i="16" s="1"/>
  <c r="C4" i="16"/>
  <c r="I4" i="16"/>
  <c r="I26" i="16" s="1"/>
  <c r="E4" i="16"/>
  <c r="E26" i="16" s="1"/>
  <c r="Z20" i="15"/>
  <c r="Z19" i="15"/>
  <c r="Z18" i="15"/>
  <c r="Z17" i="15"/>
  <c r="Z16" i="15"/>
  <c r="Z15" i="15"/>
  <c r="Z14" i="15"/>
  <c r="Z13" i="15"/>
  <c r="Z12" i="15"/>
  <c r="Z11" i="15"/>
  <c r="Z10" i="15"/>
  <c r="Z9" i="15"/>
  <c r="Z8" i="15"/>
  <c r="Z7" i="15"/>
  <c r="Z6" i="15"/>
  <c r="H19" i="15"/>
  <c r="D19" i="15"/>
  <c r="Z5" i="15"/>
  <c r="K19" i="15"/>
  <c r="J19" i="15"/>
  <c r="I19" i="15"/>
  <c r="G19" i="15"/>
  <c r="F19" i="15"/>
  <c r="E19" i="15"/>
  <c r="C19" i="15"/>
  <c r="Z4" i="15"/>
  <c r="I16" i="14"/>
  <c r="E16" i="14"/>
  <c r="K16" i="14"/>
  <c r="J16" i="14"/>
  <c r="G16" i="14"/>
  <c r="F16" i="14"/>
  <c r="C16" i="14"/>
  <c r="H16" i="14"/>
  <c r="D16" i="14"/>
  <c r="J8" i="14"/>
  <c r="F8" i="14"/>
  <c r="K8" i="14"/>
  <c r="H8" i="14"/>
  <c r="G8" i="14"/>
  <c r="D8" i="14"/>
  <c r="C8" i="14"/>
  <c r="I8" i="14"/>
  <c r="E8" i="14"/>
  <c r="J4" i="14"/>
  <c r="F4" i="14"/>
  <c r="H4" i="14"/>
  <c r="D4" i="14"/>
  <c r="I4" i="14"/>
  <c r="I26" i="14" s="1"/>
  <c r="E4" i="14"/>
  <c r="E26" i="14" s="1"/>
  <c r="Z20" i="13"/>
  <c r="Z19" i="13"/>
  <c r="Z18" i="13"/>
  <c r="Z17" i="13"/>
  <c r="Z16" i="13"/>
  <c r="Z15" i="13"/>
  <c r="Z14" i="13"/>
  <c r="Z13" i="13"/>
  <c r="Z12" i="13"/>
  <c r="Z11" i="13"/>
  <c r="Z10" i="13"/>
  <c r="Z9" i="13"/>
  <c r="Z8" i="13"/>
  <c r="Z7" i="13"/>
  <c r="Z6" i="13"/>
  <c r="Z5" i="13"/>
  <c r="I19" i="13"/>
  <c r="E19" i="13"/>
  <c r="Z4" i="13"/>
  <c r="K19" i="13"/>
  <c r="J19" i="13"/>
  <c r="H19" i="13"/>
  <c r="G19" i="13"/>
  <c r="F19" i="13"/>
  <c r="D19" i="13"/>
  <c r="C19" i="13"/>
  <c r="F16" i="12"/>
  <c r="K16" i="12"/>
  <c r="G16" i="12"/>
  <c r="C16" i="12"/>
  <c r="I16" i="12"/>
  <c r="J16" i="12"/>
  <c r="E16" i="12"/>
  <c r="K8" i="12"/>
  <c r="G8" i="12"/>
  <c r="C8" i="12"/>
  <c r="J8" i="12"/>
  <c r="H8" i="12"/>
  <c r="F8" i="12"/>
  <c r="D8" i="12"/>
  <c r="I8" i="12"/>
  <c r="E8" i="12"/>
  <c r="K4" i="12"/>
  <c r="G4" i="12"/>
  <c r="C4" i="12"/>
  <c r="J4" i="12"/>
  <c r="J26" i="12" s="1"/>
  <c r="H4" i="12"/>
  <c r="F4" i="12"/>
  <c r="F26" i="12" s="1"/>
  <c r="D4" i="12"/>
  <c r="I4" i="12"/>
  <c r="I26" i="12" s="1"/>
  <c r="E4" i="12"/>
  <c r="E26" i="12" s="1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Z7" i="11"/>
  <c r="Z6" i="11"/>
  <c r="H19" i="11"/>
  <c r="D19" i="11"/>
  <c r="Z5" i="11"/>
  <c r="K19" i="11"/>
  <c r="J19" i="11"/>
  <c r="I19" i="11"/>
  <c r="G19" i="11"/>
  <c r="F19" i="11"/>
  <c r="E19" i="11"/>
  <c r="C19" i="11"/>
  <c r="Z4" i="11"/>
  <c r="K15" i="10"/>
  <c r="G15" i="10"/>
  <c r="C15" i="10"/>
  <c r="I15" i="10"/>
  <c r="E15" i="10"/>
  <c r="J15" i="10"/>
  <c r="H15" i="10"/>
  <c r="F15" i="10"/>
  <c r="D15" i="10"/>
  <c r="K4" i="10"/>
  <c r="G4" i="10"/>
  <c r="C4" i="10"/>
  <c r="M81" i="7"/>
  <c r="L81" i="7"/>
  <c r="K81" i="7"/>
  <c r="J81" i="7"/>
  <c r="I81" i="7"/>
  <c r="H81" i="7"/>
  <c r="G81" i="7"/>
  <c r="F81" i="7"/>
  <c r="E81" i="7"/>
  <c r="M78" i="7"/>
  <c r="L78" i="7"/>
  <c r="K78" i="7"/>
  <c r="J78" i="7"/>
  <c r="I78" i="7"/>
  <c r="H78" i="7"/>
  <c r="G78" i="7"/>
  <c r="F78" i="7"/>
  <c r="E78" i="7"/>
  <c r="M77" i="7"/>
  <c r="L77" i="7"/>
  <c r="K77" i="7"/>
  <c r="J77" i="7"/>
  <c r="I77" i="7"/>
  <c r="H77" i="7"/>
  <c r="G77" i="7"/>
  <c r="F77" i="7"/>
  <c r="E77" i="7"/>
  <c r="M73" i="7"/>
  <c r="L73" i="7"/>
  <c r="K73" i="7"/>
  <c r="J73" i="7"/>
  <c r="I73" i="7"/>
  <c r="H73" i="7"/>
  <c r="G73" i="7"/>
  <c r="F73" i="7"/>
  <c r="E73" i="7"/>
  <c r="M68" i="7"/>
  <c r="L68" i="7"/>
  <c r="K68" i="7"/>
  <c r="J68" i="7"/>
  <c r="I68" i="7"/>
  <c r="H68" i="7"/>
  <c r="G68" i="7"/>
  <c r="F68" i="7"/>
  <c r="E68" i="7"/>
  <c r="M65" i="7"/>
  <c r="L65" i="7"/>
  <c r="K65" i="7"/>
  <c r="J65" i="7"/>
  <c r="I65" i="7"/>
  <c r="H65" i="7"/>
  <c r="G65" i="7"/>
  <c r="F65" i="7"/>
  <c r="E65" i="7"/>
  <c r="M64" i="7"/>
  <c r="L64" i="7"/>
  <c r="K64" i="7"/>
  <c r="J64" i="7"/>
  <c r="I64" i="7"/>
  <c r="H64" i="7"/>
  <c r="G64" i="7"/>
  <c r="F64" i="7"/>
  <c r="E64" i="7"/>
  <c r="M59" i="7"/>
  <c r="L59" i="7"/>
  <c r="K59" i="7"/>
  <c r="J59" i="7"/>
  <c r="I59" i="7"/>
  <c r="H59" i="7"/>
  <c r="G59" i="7"/>
  <c r="F59" i="7"/>
  <c r="E59" i="7"/>
  <c r="M56" i="7"/>
  <c r="L56" i="7"/>
  <c r="K56" i="7"/>
  <c r="J56" i="7"/>
  <c r="I56" i="7"/>
  <c r="H56" i="7"/>
  <c r="G56" i="7"/>
  <c r="F56" i="7"/>
  <c r="E56" i="7"/>
  <c r="E53" i="7"/>
  <c r="E52" i="7" s="1"/>
  <c r="E51" i="7" s="1"/>
  <c r="M53" i="7"/>
  <c r="L53" i="7"/>
  <c r="K53" i="7"/>
  <c r="J53" i="7"/>
  <c r="I53" i="7"/>
  <c r="H53" i="7"/>
  <c r="G53" i="7"/>
  <c r="F53" i="7"/>
  <c r="M52" i="7"/>
  <c r="L52" i="7"/>
  <c r="K52" i="7"/>
  <c r="J52" i="7"/>
  <c r="I52" i="7"/>
  <c r="H52" i="7"/>
  <c r="G52" i="7"/>
  <c r="F52" i="7"/>
  <c r="M51" i="7"/>
  <c r="L51" i="7"/>
  <c r="K51" i="7"/>
  <c r="J51" i="7"/>
  <c r="I51" i="7"/>
  <c r="H51" i="7"/>
  <c r="G51" i="7"/>
  <c r="F51" i="7"/>
  <c r="M47" i="7"/>
  <c r="L47" i="7"/>
  <c r="K47" i="7"/>
  <c r="J47" i="7"/>
  <c r="I47" i="7"/>
  <c r="H47" i="7"/>
  <c r="G47" i="7"/>
  <c r="F47" i="7"/>
  <c r="E47" i="7"/>
  <c r="J8" i="7"/>
  <c r="F8" i="7"/>
  <c r="M8" i="7"/>
  <c r="L8" i="7"/>
  <c r="K8" i="7"/>
  <c r="I8" i="7"/>
  <c r="H8" i="7"/>
  <c r="G8" i="7"/>
  <c r="E8" i="7"/>
  <c r="L5" i="7"/>
  <c r="L4" i="7" s="1"/>
  <c r="L92" i="7" s="1"/>
  <c r="H5" i="7"/>
  <c r="H4" i="7" s="1"/>
  <c r="H92" i="7" s="1"/>
  <c r="M5" i="7"/>
  <c r="M4" i="7" s="1"/>
  <c r="M92" i="7" s="1"/>
  <c r="K5" i="7"/>
  <c r="K4" i="7" s="1"/>
  <c r="K92" i="7" s="1"/>
  <c r="I5" i="7"/>
  <c r="I4" i="7" s="1"/>
  <c r="I92" i="7" s="1"/>
  <c r="E5" i="7"/>
  <c r="E4" i="7" s="1"/>
  <c r="E92" i="7" s="1"/>
  <c r="J5" i="7"/>
  <c r="G5" i="7"/>
  <c r="F5" i="7"/>
  <c r="G4" i="7"/>
  <c r="G92" i="7" s="1"/>
  <c r="K81" i="6"/>
  <c r="G81" i="6"/>
  <c r="L81" i="6"/>
  <c r="J81" i="6"/>
  <c r="H81" i="6"/>
  <c r="F81" i="6"/>
  <c r="M81" i="6"/>
  <c r="I81" i="6"/>
  <c r="E81" i="6"/>
  <c r="J78" i="6"/>
  <c r="J77" i="6" s="1"/>
  <c r="F78" i="6"/>
  <c r="F77" i="6" s="1"/>
  <c r="M78" i="6"/>
  <c r="M77" i="6" s="1"/>
  <c r="K78" i="6"/>
  <c r="K77" i="6" s="1"/>
  <c r="I78" i="6"/>
  <c r="I77" i="6" s="1"/>
  <c r="G78" i="6"/>
  <c r="G77" i="6" s="1"/>
  <c r="E78" i="6"/>
  <c r="E77" i="6" s="1"/>
  <c r="L78" i="6"/>
  <c r="L77" i="6" s="1"/>
  <c r="H78" i="6"/>
  <c r="H77" i="6" s="1"/>
  <c r="J73" i="6"/>
  <c r="F73" i="6"/>
  <c r="M73" i="6"/>
  <c r="K73" i="6"/>
  <c r="I73" i="6"/>
  <c r="G73" i="6"/>
  <c r="E73" i="6"/>
  <c r="L73" i="6"/>
  <c r="H73" i="6"/>
  <c r="J68" i="6"/>
  <c r="F68" i="6"/>
  <c r="K68" i="6"/>
  <c r="G68" i="6"/>
  <c r="M68" i="6"/>
  <c r="L68" i="6"/>
  <c r="I68" i="6"/>
  <c r="H68" i="6"/>
  <c r="E68" i="6"/>
  <c r="M65" i="6"/>
  <c r="M64" i="6" s="1"/>
  <c r="I65" i="6"/>
  <c r="I64" i="6" s="1"/>
  <c r="E65" i="6"/>
  <c r="E64" i="6" s="1"/>
  <c r="J65" i="6"/>
  <c r="J64" i="6" s="1"/>
  <c r="F65" i="6"/>
  <c r="F64" i="6" s="1"/>
  <c r="L65" i="6"/>
  <c r="K65" i="6"/>
  <c r="K64" i="6" s="1"/>
  <c r="H65" i="6"/>
  <c r="G65" i="6"/>
  <c r="L64" i="6"/>
  <c r="H64" i="6"/>
  <c r="K59" i="6"/>
  <c r="G59" i="6"/>
  <c r="L59" i="6"/>
  <c r="H59" i="6"/>
  <c r="M59" i="6"/>
  <c r="J59" i="6"/>
  <c r="I59" i="6"/>
  <c r="F59" i="6"/>
  <c r="E59" i="6"/>
  <c r="J56" i="6"/>
  <c r="F56" i="6"/>
  <c r="K56" i="6"/>
  <c r="G56" i="6"/>
  <c r="M56" i="6"/>
  <c r="L56" i="6"/>
  <c r="I56" i="6"/>
  <c r="H56" i="6"/>
  <c r="E56" i="6"/>
  <c r="M53" i="6"/>
  <c r="M52" i="6" s="1"/>
  <c r="M51" i="6" s="1"/>
  <c r="I53" i="6"/>
  <c r="I52" i="6" s="1"/>
  <c r="I51" i="6" s="1"/>
  <c r="E53" i="6"/>
  <c r="E52" i="6" s="1"/>
  <c r="E51" i="6" s="1"/>
  <c r="J53" i="6"/>
  <c r="J52" i="6" s="1"/>
  <c r="J51" i="6" s="1"/>
  <c r="F53" i="6"/>
  <c r="F52" i="6" s="1"/>
  <c r="F51" i="6" s="1"/>
  <c r="L53" i="6"/>
  <c r="K53" i="6"/>
  <c r="K52" i="6" s="1"/>
  <c r="K51" i="6" s="1"/>
  <c r="H53" i="6"/>
  <c r="G53" i="6"/>
  <c r="L52" i="6"/>
  <c r="H52" i="6"/>
  <c r="H51" i="6" s="1"/>
  <c r="J47" i="6"/>
  <c r="F47" i="6"/>
  <c r="K47" i="6"/>
  <c r="G47" i="6"/>
  <c r="G4" i="6" s="1"/>
  <c r="M47" i="6"/>
  <c r="L47" i="6"/>
  <c r="I47" i="6"/>
  <c r="H47" i="6"/>
  <c r="E47" i="6"/>
  <c r="J8" i="6"/>
  <c r="F8" i="6"/>
  <c r="M8" i="6"/>
  <c r="L8" i="6"/>
  <c r="K8" i="6"/>
  <c r="I8" i="6"/>
  <c r="H8" i="6"/>
  <c r="G8" i="6"/>
  <c r="E8" i="6"/>
  <c r="L5" i="6"/>
  <c r="L4" i="6" s="1"/>
  <c r="H5" i="6"/>
  <c r="H4" i="6" s="1"/>
  <c r="M5" i="6"/>
  <c r="M4" i="6" s="1"/>
  <c r="K5" i="6"/>
  <c r="K4" i="6" s="1"/>
  <c r="K92" i="6" s="1"/>
  <c r="I5" i="6"/>
  <c r="I4" i="6" s="1"/>
  <c r="E5" i="6"/>
  <c r="E4" i="6" s="1"/>
  <c r="J5" i="6"/>
  <c r="G5" i="6"/>
  <c r="F5" i="6"/>
  <c r="L81" i="5"/>
  <c r="J81" i="5"/>
  <c r="H81" i="5"/>
  <c r="F81" i="5"/>
  <c r="M81" i="5"/>
  <c r="K81" i="5"/>
  <c r="I81" i="5"/>
  <c r="G81" i="5"/>
  <c r="E81" i="5"/>
  <c r="M78" i="5"/>
  <c r="M77" i="5" s="1"/>
  <c r="K78" i="5"/>
  <c r="K77" i="5" s="1"/>
  <c r="I78" i="5"/>
  <c r="I77" i="5" s="1"/>
  <c r="G78" i="5"/>
  <c r="G77" i="5" s="1"/>
  <c r="E78" i="5"/>
  <c r="E77" i="5" s="1"/>
  <c r="L78" i="5"/>
  <c r="J78" i="5"/>
  <c r="H78" i="5"/>
  <c r="H77" i="5" s="1"/>
  <c r="F78" i="5"/>
  <c r="F77" i="5" s="1"/>
  <c r="M73" i="5"/>
  <c r="K73" i="5"/>
  <c r="I73" i="5"/>
  <c r="G73" i="5"/>
  <c r="E73" i="5"/>
  <c r="L73" i="5"/>
  <c r="J73" i="5"/>
  <c r="H73" i="5"/>
  <c r="F73" i="5"/>
  <c r="L68" i="5"/>
  <c r="H68" i="5"/>
  <c r="M68" i="5"/>
  <c r="K68" i="5"/>
  <c r="I68" i="5"/>
  <c r="G68" i="5"/>
  <c r="E68" i="5"/>
  <c r="J68" i="5"/>
  <c r="F68" i="5"/>
  <c r="K65" i="5"/>
  <c r="G65" i="5"/>
  <c r="L65" i="5"/>
  <c r="L64" i="5" s="1"/>
  <c r="J65" i="5"/>
  <c r="J64" i="5" s="1"/>
  <c r="H65" i="5"/>
  <c r="H64" i="5" s="1"/>
  <c r="H51" i="5" s="1"/>
  <c r="F65" i="5"/>
  <c r="F64" i="5" s="1"/>
  <c r="M65" i="5"/>
  <c r="M64" i="5" s="1"/>
  <c r="I65" i="5"/>
  <c r="I64" i="5" s="1"/>
  <c r="E65" i="5"/>
  <c r="E64" i="5" s="1"/>
  <c r="M59" i="5"/>
  <c r="I59" i="5"/>
  <c r="E59" i="5"/>
  <c r="J59" i="5"/>
  <c r="F59" i="5"/>
  <c r="L59" i="5"/>
  <c r="K59" i="5"/>
  <c r="H59" i="5"/>
  <c r="G59" i="5"/>
  <c r="M56" i="5"/>
  <c r="M52" i="5" s="1"/>
  <c r="I56" i="5"/>
  <c r="I52" i="5" s="1"/>
  <c r="I51" i="5" s="1"/>
  <c r="E56" i="5"/>
  <c r="E52" i="5" s="1"/>
  <c r="L56" i="5"/>
  <c r="K56" i="5"/>
  <c r="J56" i="5"/>
  <c r="H56" i="5"/>
  <c r="G56" i="5"/>
  <c r="F56" i="5"/>
  <c r="L53" i="5"/>
  <c r="L52" i="5" s="1"/>
  <c r="L51" i="5" s="1"/>
  <c r="M53" i="5"/>
  <c r="K53" i="5"/>
  <c r="J53" i="5"/>
  <c r="I53" i="5"/>
  <c r="H53" i="5"/>
  <c r="G53" i="5"/>
  <c r="F53" i="5"/>
  <c r="E53" i="5"/>
  <c r="K52" i="5"/>
  <c r="J52" i="5"/>
  <c r="H52" i="5"/>
  <c r="G52" i="5"/>
  <c r="F52" i="5"/>
  <c r="M47" i="5"/>
  <c r="L47" i="5"/>
  <c r="K47" i="5"/>
  <c r="J47" i="5"/>
  <c r="I47" i="5"/>
  <c r="H47" i="5"/>
  <c r="G47" i="5"/>
  <c r="F47" i="5"/>
  <c r="E47" i="5"/>
  <c r="L8" i="5"/>
  <c r="J8" i="5"/>
  <c r="H8" i="5"/>
  <c r="F8" i="5"/>
  <c r="M8" i="5"/>
  <c r="K8" i="5"/>
  <c r="I8" i="5"/>
  <c r="G8" i="5"/>
  <c r="E8" i="5"/>
  <c r="L5" i="5"/>
  <c r="L4" i="5" s="1"/>
  <c r="H5" i="5"/>
  <c r="H4" i="5" s="1"/>
  <c r="H92" i="5" s="1"/>
  <c r="M5" i="5"/>
  <c r="M4" i="5" s="1"/>
  <c r="K5" i="5"/>
  <c r="K4" i="5" s="1"/>
  <c r="I5" i="5"/>
  <c r="I4" i="5" s="1"/>
  <c r="I92" i="5" s="1"/>
  <c r="G5" i="5"/>
  <c r="G4" i="5" s="1"/>
  <c r="E5" i="5"/>
  <c r="E4" i="5" s="1"/>
  <c r="J5" i="5"/>
  <c r="F5" i="5"/>
  <c r="K81" i="4"/>
  <c r="G81" i="4"/>
  <c r="L81" i="4"/>
  <c r="J81" i="4"/>
  <c r="H81" i="4"/>
  <c r="F81" i="4"/>
  <c r="M81" i="4"/>
  <c r="I81" i="4"/>
  <c r="E81" i="4"/>
  <c r="J78" i="4"/>
  <c r="J77" i="4" s="1"/>
  <c r="F78" i="4"/>
  <c r="F77" i="4" s="1"/>
  <c r="M78" i="4"/>
  <c r="M77" i="4" s="1"/>
  <c r="K78" i="4"/>
  <c r="I78" i="4"/>
  <c r="I77" i="4" s="1"/>
  <c r="G78" i="4"/>
  <c r="E78" i="4"/>
  <c r="E77" i="4" s="1"/>
  <c r="L78" i="4"/>
  <c r="L77" i="4" s="1"/>
  <c r="H78" i="4"/>
  <c r="J73" i="4"/>
  <c r="F73" i="4"/>
  <c r="M73" i="4"/>
  <c r="K73" i="4"/>
  <c r="I73" i="4"/>
  <c r="G73" i="4"/>
  <c r="E73" i="4"/>
  <c r="L73" i="4"/>
  <c r="H73" i="4"/>
  <c r="J68" i="4"/>
  <c r="F68" i="4"/>
  <c r="K68" i="4"/>
  <c r="G68" i="4"/>
  <c r="M68" i="4"/>
  <c r="L68" i="4"/>
  <c r="I68" i="4"/>
  <c r="H68" i="4"/>
  <c r="E68" i="4"/>
  <c r="M65" i="4"/>
  <c r="M64" i="4" s="1"/>
  <c r="M51" i="4" s="1"/>
  <c r="I65" i="4"/>
  <c r="I64" i="4" s="1"/>
  <c r="E65" i="4"/>
  <c r="E64" i="4" s="1"/>
  <c r="J65" i="4"/>
  <c r="J64" i="4" s="1"/>
  <c r="F65" i="4"/>
  <c r="F64" i="4" s="1"/>
  <c r="L65" i="4"/>
  <c r="K65" i="4"/>
  <c r="H65" i="4"/>
  <c r="G65" i="4"/>
  <c r="G64" i="4" s="1"/>
  <c r="L64" i="4"/>
  <c r="H64" i="4"/>
  <c r="K59" i="4"/>
  <c r="G59" i="4"/>
  <c r="G51" i="4" s="1"/>
  <c r="L59" i="4"/>
  <c r="L51" i="4" s="1"/>
  <c r="H59" i="4"/>
  <c r="H51" i="4" s="1"/>
  <c r="M59" i="4"/>
  <c r="J59" i="4"/>
  <c r="I59" i="4"/>
  <c r="F59" i="4"/>
  <c r="E59" i="4"/>
  <c r="M56" i="4"/>
  <c r="L56" i="4"/>
  <c r="K56" i="4"/>
  <c r="J56" i="4"/>
  <c r="I56" i="4"/>
  <c r="H56" i="4"/>
  <c r="G56" i="4"/>
  <c r="F56" i="4"/>
  <c r="E56" i="4"/>
  <c r="M53" i="4"/>
  <c r="L53" i="4"/>
  <c r="K53" i="4"/>
  <c r="J53" i="4"/>
  <c r="I53" i="4"/>
  <c r="I52" i="4" s="1"/>
  <c r="I51" i="4" s="1"/>
  <c r="H53" i="4"/>
  <c r="G53" i="4"/>
  <c r="F53" i="4"/>
  <c r="E53" i="4"/>
  <c r="E52" i="4" s="1"/>
  <c r="E51" i="4" s="1"/>
  <c r="M52" i="4"/>
  <c r="L52" i="4"/>
  <c r="K52" i="4"/>
  <c r="J52" i="4"/>
  <c r="J51" i="4" s="1"/>
  <c r="H52" i="4"/>
  <c r="G52" i="4"/>
  <c r="F52" i="4"/>
  <c r="E47" i="4"/>
  <c r="M47" i="4"/>
  <c r="L47" i="4"/>
  <c r="K47" i="4"/>
  <c r="J47" i="4"/>
  <c r="I47" i="4"/>
  <c r="H47" i="4"/>
  <c r="G47" i="4"/>
  <c r="F47" i="4"/>
  <c r="L8" i="4"/>
  <c r="K8" i="4"/>
  <c r="G8" i="4"/>
  <c r="M8" i="4"/>
  <c r="I8" i="4"/>
  <c r="E8" i="4"/>
  <c r="J8" i="4"/>
  <c r="H8" i="4"/>
  <c r="F8" i="4"/>
  <c r="K5" i="4"/>
  <c r="G5" i="4"/>
  <c r="L5" i="4"/>
  <c r="L4" i="4" s="1"/>
  <c r="L92" i="4" s="1"/>
  <c r="J5" i="4"/>
  <c r="J4" i="4" s="1"/>
  <c r="J92" i="4" s="1"/>
  <c r="H5" i="4"/>
  <c r="H4" i="4" s="1"/>
  <c r="F5" i="4"/>
  <c r="F4" i="4" s="1"/>
  <c r="M5" i="4"/>
  <c r="M4" i="4" s="1"/>
  <c r="M92" i="4" s="1"/>
  <c r="I5" i="4"/>
  <c r="E5" i="4"/>
  <c r="E4" i="4" s="1"/>
  <c r="E92" i="4" s="1"/>
  <c r="J81" i="3"/>
  <c r="F81" i="3"/>
  <c r="M81" i="3"/>
  <c r="K81" i="3"/>
  <c r="I81" i="3"/>
  <c r="G81" i="3"/>
  <c r="E81" i="3"/>
  <c r="L81" i="3"/>
  <c r="H81" i="3"/>
  <c r="M78" i="3"/>
  <c r="I78" i="3"/>
  <c r="E78" i="3"/>
  <c r="L78" i="3"/>
  <c r="L77" i="3" s="1"/>
  <c r="J78" i="3"/>
  <c r="H78" i="3"/>
  <c r="H77" i="3" s="1"/>
  <c r="F78" i="3"/>
  <c r="K78" i="3"/>
  <c r="G78" i="3"/>
  <c r="G77" i="3" s="1"/>
  <c r="M73" i="3"/>
  <c r="I73" i="3"/>
  <c r="E73" i="3"/>
  <c r="L73" i="3"/>
  <c r="J73" i="3"/>
  <c r="H73" i="3"/>
  <c r="F73" i="3"/>
  <c r="K73" i="3"/>
  <c r="G73" i="3"/>
  <c r="M68" i="3"/>
  <c r="I68" i="3"/>
  <c r="E68" i="3"/>
  <c r="L68" i="3"/>
  <c r="J68" i="3"/>
  <c r="H68" i="3"/>
  <c r="F68" i="3"/>
  <c r="K68" i="3"/>
  <c r="G68" i="3"/>
  <c r="L65" i="3"/>
  <c r="H65" i="3"/>
  <c r="M65" i="3"/>
  <c r="K65" i="3"/>
  <c r="K64" i="3" s="1"/>
  <c r="I65" i="3"/>
  <c r="G65" i="3"/>
  <c r="G64" i="3" s="1"/>
  <c r="E65" i="3"/>
  <c r="J65" i="3"/>
  <c r="F65" i="3"/>
  <c r="J59" i="3"/>
  <c r="F59" i="3"/>
  <c r="M59" i="3"/>
  <c r="K59" i="3"/>
  <c r="I59" i="3"/>
  <c r="G59" i="3"/>
  <c r="E59" i="3"/>
  <c r="L59" i="3"/>
  <c r="H59" i="3"/>
  <c r="L56" i="3"/>
  <c r="J56" i="3"/>
  <c r="H56" i="3"/>
  <c r="F56" i="3"/>
  <c r="M56" i="3"/>
  <c r="K56" i="3"/>
  <c r="I56" i="3"/>
  <c r="G56" i="3"/>
  <c r="E56" i="3"/>
  <c r="M53" i="3"/>
  <c r="M52" i="3" s="1"/>
  <c r="K53" i="3"/>
  <c r="K52" i="3" s="1"/>
  <c r="K51" i="3" s="1"/>
  <c r="I53" i="3"/>
  <c r="I52" i="3" s="1"/>
  <c r="G53" i="3"/>
  <c r="G52" i="3" s="1"/>
  <c r="G51" i="3" s="1"/>
  <c r="E53" i="3"/>
  <c r="E52" i="3" s="1"/>
  <c r="L53" i="3"/>
  <c r="J53" i="3"/>
  <c r="J52" i="3" s="1"/>
  <c r="H53" i="3"/>
  <c r="F53" i="3"/>
  <c r="F52" i="3" s="1"/>
  <c r="L47" i="3"/>
  <c r="J47" i="3"/>
  <c r="H47" i="3"/>
  <c r="F47" i="3"/>
  <c r="M47" i="3"/>
  <c r="K47" i="3"/>
  <c r="I47" i="3"/>
  <c r="G47" i="3"/>
  <c r="E47" i="3"/>
  <c r="J8" i="3"/>
  <c r="F8" i="3"/>
  <c r="M8" i="3"/>
  <c r="L8" i="3"/>
  <c r="K8" i="3"/>
  <c r="I8" i="3"/>
  <c r="H8" i="3"/>
  <c r="G8" i="3"/>
  <c r="E8" i="3"/>
  <c r="L5" i="3"/>
  <c r="L4" i="3" s="1"/>
  <c r="H5" i="3"/>
  <c r="H4" i="3" s="1"/>
  <c r="M5" i="3"/>
  <c r="M4" i="3" s="1"/>
  <c r="K5" i="3"/>
  <c r="K4" i="3" s="1"/>
  <c r="I5" i="3"/>
  <c r="I4" i="3" s="1"/>
  <c r="G5" i="3"/>
  <c r="G4" i="3" s="1"/>
  <c r="G92" i="3" s="1"/>
  <c r="E5" i="3"/>
  <c r="E4" i="3" s="1"/>
  <c r="J5" i="3"/>
  <c r="J4" i="3" s="1"/>
  <c r="F5" i="3"/>
  <c r="F4" i="3" s="1"/>
  <c r="L81" i="2"/>
  <c r="L77" i="2" s="1"/>
  <c r="J81" i="2"/>
  <c r="J77" i="2" s="1"/>
  <c r="H81" i="2"/>
  <c r="H77" i="2" s="1"/>
  <c r="F81" i="2"/>
  <c r="F77" i="2" s="1"/>
  <c r="M81" i="2"/>
  <c r="K81" i="2"/>
  <c r="I81" i="2"/>
  <c r="G81" i="2"/>
  <c r="E81" i="2"/>
  <c r="M78" i="2"/>
  <c r="M77" i="2" s="1"/>
  <c r="I78" i="2"/>
  <c r="I77" i="2" s="1"/>
  <c r="L78" i="2"/>
  <c r="K78" i="2"/>
  <c r="J78" i="2"/>
  <c r="H78" i="2"/>
  <c r="G78" i="2"/>
  <c r="F78" i="2"/>
  <c r="E78" i="2"/>
  <c r="K77" i="2"/>
  <c r="G77" i="2"/>
  <c r="E77" i="2"/>
  <c r="M73" i="2"/>
  <c r="M51" i="2" s="1"/>
  <c r="I73" i="2"/>
  <c r="I51" i="2" s="1"/>
  <c r="E73" i="2"/>
  <c r="E51" i="2" s="1"/>
  <c r="L73" i="2"/>
  <c r="K73" i="2"/>
  <c r="J73" i="2"/>
  <c r="H73" i="2"/>
  <c r="G73" i="2"/>
  <c r="F73" i="2"/>
  <c r="M68" i="2"/>
  <c r="L68" i="2"/>
  <c r="K68" i="2"/>
  <c r="J68" i="2"/>
  <c r="I68" i="2"/>
  <c r="H68" i="2"/>
  <c r="G68" i="2"/>
  <c r="F68" i="2"/>
  <c r="E68" i="2"/>
  <c r="M65" i="2"/>
  <c r="L65" i="2"/>
  <c r="K65" i="2"/>
  <c r="J65" i="2"/>
  <c r="I65" i="2"/>
  <c r="H65" i="2"/>
  <c r="G65" i="2"/>
  <c r="F65" i="2"/>
  <c r="E65" i="2"/>
  <c r="M64" i="2"/>
  <c r="L64" i="2"/>
  <c r="K64" i="2"/>
  <c r="J64" i="2"/>
  <c r="I64" i="2"/>
  <c r="H64" i="2"/>
  <c r="G64" i="2"/>
  <c r="F64" i="2"/>
  <c r="E64" i="2"/>
  <c r="M59" i="2"/>
  <c r="L59" i="2"/>
  <c r="K59" i="2"/>
  <c r="J59" i="2"/>
  <c r="I59" i="2"/>
  <c r="H59" i="2"/>
  <c r="G59" i="2"/>
  <c r="F59" i="2"/>
  <c r="E59" i="2"/>
  <c r="M56" i="2"/>
  <c r="L56" i="2"/>
  <c r="K56" i="2"/>
  <c r="J56" i="2"/>
  <c r="I56" i="2"/>
  <c r="H56" i="2"/>
  <c r="G56" i="2"/>
  <c r="F56" i="2"/>
  <c r="E56" i="2"/>
  <c r="M53" i="2"/>
  <c r="L53" i="2"/>
  <c r="K53" i="2"/>
  <c r="J53" i="2"/>
  <c r="I53" i="2"/>
  <c r="H53" i="2"/>
  <c r="G53" i="2"/>
  <c r="F53" i="2"/>
  <c r="E53" i="2"/>
  <c r="M52" i="2"/>
  <c r="L52" i="2"/>
  <c r="K52" i="2"/>
  <c r="J52" i="2"/>
  <c r="I52" i="2"/>
  <c r="H52" i="2"/>
  <c r="G52" i="2"/>
  <c r="F52" i="2"/>
  <c r="E52" i="2"/>
  <c r="L51" i="2"/>
  <c r="K51" i="2"/>
  <c r="J51" i="2"/>
  <c r="H51" i="2"/>
  <c r="G51" i="2"/>
  <c r="F51" i="2"/>
  <c r="M47" i="2"/>
  <c r="L47" i="2"/>
  <c r="K47" i="2"/>
  <c r="J47" i="2"/>
  <c r="I47" i="2"/>
  <c r="H47" i="2"/>
  <c r="G47" i="2"/>
  <c r="F47" i="2"/>
  <c r="E47" i="2"/>
  <c r="J8" i="2"/>
  <c r="F8" i="2"/>
  <c r="M8" i="2"/>
  <c r="L8" i="2"/>
  <c r="K8" i="2"/>
  <c r="I8" i="2"/>
  <c r="H8" i="2"/>
  <c r="G8" i="2"/>
  <c r="E8" i="2"/>
  <c r="L5" i="2"/>
  <c r="L4" i="2" s="1"/>
  <c r="L92" i="2" s="1"/>
  <c r="H5" i="2"/>
  <c r="H4" i="2" s="1"/>
  <c r="H92" i="2" s="1"/>
  <c r="M5" i="2"/>
  <c r="M4" i="2" s="1"/>
  <c r="M92" i="2" s="1"/>
  <c r="I5" i="2"/>
  <c r="I4" i="2" s="1"/>
  <c r="I92" i="2" s="1"/>
  <c r="E5" i="2"/>
  <c r="E4" i="2" s="1"/>
  <c r="E92" i="2" s="1"/>
  <c r="K5" i="2"/>
  <c r="J5" i="2"/>
  <c r="J4" i="2" s="1"/>
  <c r="J92" i="2" s="1"/>
  <c r="G5" i="2"/>
  <c r="F5" i="2"/>
  <c r="F4" i="2" s="1"/>
  <c r="F92" i="2" s="1"/>
  <c r="K4" i="2"/>
  <c r="K92" i="2" s="1"/>
  <c r="G4" i="2"/>
  <c r="G92" i="2" s="1"/>
  <c r="J36" i="1"/>
  <c r="F36" i="1"/>
  <c r="M36" i="1"/>
  <c r="K36" i="1"/>
  <c r="I36" i="1"/>
  <c r="G36" i="1"/>
  <c r="E36" i="1"/>
  <c r="L36" i="1"/>
  <c r="H36" i="1"/>
  <c r="M31" i="1"/>
  <c r="I31" i="1"/>
  <c r="E31" i="1"/>
  <c r="J31" i="1"/>
  <c r="F31" i="1"/>
  <c r="K31" i="1"/>
  <c r="G31" i="1"/>
  <c r="L31" i="1"/>
  <c r="H31" i="1"/>
  <c r="M21" i="1"/>
  <c r="I21" i="1"/>
  <c r="E21" i="1"/>
  <c r="J21" i="1"/>
  <c r="F21" i="1"/>
  <c r="K21" i="1"/>
  <c r="G21" i="1"/>
  <c r="L21" i="1"/>
  <c r="H21" i="1"/>
  <c r="J10" i="1"/>
  <c r="J9" i="1" s="1"/>
  <c r="L10" i="1"/>
  <c r="L9" i="1" s="1"/>
  <c r="K10" i="1"/>
  <c r="K9" i="1" s="1"/>
  <c r="H10" i="1"/>
  <c r="H9" i="1" s="1"/>
  <c r="G10" i="1"/>
  <c r="G9" i="1" s="1"/>
  <c r="M10" i="1"/>
  <c r="M9" i="1" s="1"/>
  <c r="I10" i="1"/>
  <c r="I9" i="1" s="1"/>
  <c r="F10" i="1"/>
  <c r="E10" i="1"/>
  <c r="E9" i="1" s="1"/>
  <c r="F9" i="1"/>
  <c r="L4" i="1"/>
  <c r="L40" i="1" s="1"/>
  <c r="H4" i="1"/>
  <c r="H40" i="1" s="1"/>
  <c r="M4" i="1"/>
  <c r="M40" i="1" s="1"/>
  <c r="I4" i="1"/>
  <c r="I40" i="1" s="1"/>
  <c r="E4" i="1"/>
  <c r="E40" i="1" s="1"/>
  <c r="J4" i="1"/>
  <c r="J40" i="1" s="1"/>
  <c r="F4" i="1"/>
  <c r="F40" i="1" s="1"/>
  <c r="K4" i="1"/>
  <c r="K40" i="1" s="1"/>
  <c r="G4" i="1"/>
  <c r="G40" i="1" s="1"/>
  <c r="D26" i="12" l="1"/>
  <c r="C26" i="12"/>
  <c r="G26" i="12"/>
  <c r="K26" i="12"/>
  <c r="F4" i="10"/>
  <c r="J4" i="10"/>
  <c r="D16" i="12"/>
  <c r="H16" i="12"/>
  <c r="H26" i="12" s="1"/>
  <c r="C4" i="14"/>
  <c r="C26" i="14" s="1"/>
  <c r="G4" i="14"/>
  <c r="G26" i="14" s="1"/>
  <c r="K4" i="14"/>
  <c r="K26" i="14" s="1"/>
  <c r="G26" i="18"/>
  <c r="D26" i="20"/>
  <c r="H26" i="20"/>
  <c r="I26" i="22"/>
  <c r="D26" i="14"/>
  <c r="H26" i="14"/>
  <c r="F26" i="14"/>
  <c r="J26" i="14"/>
  <c r="C26" i="16"/>
  <c r="G26" i="16"/>
  <c r="K26" i="16"/>
  <c r="E26" i="20"/>
  <c r="I26" i="20"/>
  <c r="D4" i="10"/>
  <c r="H4" i="10"/>
  <c r="E4" i="10"/>
  <c r="I4" i="10"/>
  <c r="E26" i="22"/>
  <c r="L52" i="3"/>
  <c r="F64" i="3"/>
  <c r="F77" i="3"/>
  <c r="J77" i="3"/>
  <c r="E77" i="3"/>
  <c r="I77" i="3"/>
  <c r="M77" i="3"/>
  <c r="I4" i="4"/>
  <c r="I92" i="4" s="1"/>
  <c r="F51" i="3"/>
  <c r="F92" i="3" s="1"/>
  <c r="J64" i="3"/>
  <c r="J51" i="3" s="1"/>
  <c r="J92" i="3" s="1"/>
  <c r="G4" i="4"/>
  <c r="K4" i="4"/>
  <c r="H52" i="3"/>
  <c r="E64" i="3"/>
  <c r="E51" i="3" s="1"/>
  <c r="E92" i="3" s="1"/>
  <c r="I64" i="3"/>
  <c r="I51" i="3" s="1"/>
  <c r="I92" i="3" s="1"/>
  <c r="M64" i="3"/>
  <c r="M51" i="3" s="1"/>
  <c r="M92" i="3" s="1"/>
  <c r="H64" i="3"/>
  <c r="L64" i="3"/>
  <c r="K77" i="3"/>
  <c r="K92" i="3" s="1"/>
  <c r="F51" i="4"/>
  <c r="F92" i="4" s="1"/>
  <c r="F51" i="5"/>
  <c r="J51" i="5"/>
  <c r="J4" i="6"/>
  <c r="J92" i="6" s="1"/>
  <c r="F4" i="7"/>
  <c r="F92" i="7" s="1"/>
  <c r="F4" i="5"/>
  <c r="F92" i="5" s="1"/>
  <c r="E51" i="5"/>
  <c r="M51" i="5"/>
  <c r="G64" i="5"/>
  <c r="G51" i="5" s="1"/>
  <c r="G92" i="5" s="1"/>
  <c r="K64" i="5"/>
  <c r="K51" i="5" s="1"/>
  <c r="K92" i="5" s="1"/>
  <c r="J77" i="5"/>
  <c r="E92" i="6"/>
  <c r="I92" i="6"/>
  <c r="M92" i="6"/>
  <c r="H92" i="6"/>
  <c r="L51" i="6"/>
  <c r="L92" i="6" s="1"/>
  <c r="K64" i="4"/>
  <c r="K51" i="4" s="1"/>
  <c r="H77" i="4"/>
  <c r="H92" i="4" s="1"/>
  <c r="G77" i="4"/>
  <c r="K77" i="4"/>
  <c r="J4" i="5"/>
  <c r="J92" i="5" s="1"/>
  <c r="L77" i="5"/>
  <c r="F4" i="6"/>
  <c r="F92" i="6" s="1"/>
  <c r="G52" i="6"/>
  <c r="G64" i="6"/>
  <c r="J4" i="7"/>
  <c r="J92" i="7" s="1"/>
  <c r="E92" i="5"/>
  <c r="M92" i="5"/>
  <c r="L92" i="5"/>
  <c r="G92" i="4" l="1"/>
  <c r="H51" i="3"/>
  <c r="H92" i="3" s="1"/>
  <c r="G51" i="6"/>
  <c r="G92" i="6" s="1"/>
  <c r="K92" i="4"/>
  <c r="L51" i="3"/>
  <c r="L92" i="3" s="1"/>
</calcChain>
</file>

<file path=xl/sharedStrings.xml><?xml version="1.0" encoding="utf-8"?>
<sst xmlns="http://schemas.openxmlformats.org/spreadsheetml/2006/main" count="9181" uniqueCount="183">
  <si>
    <t/>
  </si>
  <si>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</si>
  <si>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</si>
  <si>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</si>
  <si>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</si>
  <si>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</si>
  <si>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</si>
  <si>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Tax receipts</t>
  </si>
  <si>
    <t>Section number:</t>
  </si>
  <si>
    <t>Casino taxes</t>
  </si>
  <si>
    <t>Horse racing taxes</t>
  </si>
  <si>
    <t>Sub-section</t>
  </si>
  <si>
    <t>Liquor licences</t>
  </si>
  <si>
    <t>Motor vehicle licences</t>
  </si>
  <si>
    <t>TabChap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</si>
  <si>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</si>
  <si>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</si>
  <si>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</si>
  <si>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</si>
  <si>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</si>
  <si>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</si>
  <si>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</si>
  <si>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</si>
  <si>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</si>
  <si>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</si>
  <si>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</si>
  <si>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</si>
  <si>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</si>
  <si>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</si>
  <si>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</si>
  <si>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</si>
  <si>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</si>
  <si>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</si>
  <si>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</si>
  <si>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</si>
  <si>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</si>
  <si>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</si>
  <si>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</si>
  <si>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</si>
  <si>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</si>
  <si>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</si>
  <si>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</si>
  <si>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</si>
  <si>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</si>
  <si>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</si>
  <si>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</si>
  <si>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</si>
  <si>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</si>
  <si>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</si>
  <si>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</si>
  <si>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</si>
  <si>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</si>
  <si>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</si>
  <si>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</si>
  <si>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</si>
  <si>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</si>
  <si>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</si>
  <si>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</si>
  <si>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</si>
  <si>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</si>
  <si>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</si>
  <si>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</si>
  <si>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</si>
  <si>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</si>
  <si>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</si>
  <si>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</si>
  <si>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</si>
  <si>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</si>
  <si>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</si>
  <si>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</si>
  <si>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</si>
  <si>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</si>
  <si>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</si>
  <si>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</si>
  <si>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</si>
  <si>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</si>
  <si>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</si>
  <si>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</si>
  <si>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</si>
  <si>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</si>
  <si>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</si>
  <si>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</si>
  <si>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</si>
  <si>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</si>
  <si>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</si>
  <si>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</si>
  <si>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</si>
  <si>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</si>
  <si>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</si>
  <si>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</si>
  <si>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</si>
  <si>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</si>
  <si>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</si>
  <si>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</si>
  <si>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</si>
  <si>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</si>
  <si>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</si>
  <si>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</si>
  <si>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</si>
  <si>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</si>
  <si>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</si>
  <si>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</si>
  <si>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</si>
  <si>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</si>
  <si>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</si>
  <si>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</si>
  <si>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</si>
  <si>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</si>
  <si>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</si>
  <si>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</si>
  <si>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</si>
  <si>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</si>
  <si>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</si>
  <si>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</si>
  <si>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</si>
  <si>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</si>
  <si>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</si>
  <si>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</si>
  <si>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Transfers received</t>
  </si>
  <si>
    <t xml:space="preserve">Sales of capital assets </t>
  </si>
  <si>
    <t>Total payments and estimates</t>
  </si>
  <si>
    <t>Transfers and subsidies to:</t>
  </si>
  <si>
    <t>2011/12</t>
  </si>
  <si>
    <t>2012/13</t>
  </si>
  <si>
    <t>Table B.1: Specification of receipts: Transport</t>
  </si>
  <si>
    <t>Table B.2: Payments and estimates by economic classification: Transport</t>
  </si>
  <si>
    <t>2010/11</t>
  </si>
  <si>
    <t>2013/14</t>
  </si>
  <si>
    <t>2014/15</t>
  </si>
  <si>
    <t>2015/16</t>
  </si>
  <si>
    <t>2016/17</t>
  </si>
  <si>
    <t>1. Administration</t>
  </si>
  <si>
    <t xml:space="preserve">2. Transport Infrastructure </t>
  </si>
  <si>
    <t>3. Transport Operations</t>
  </si>
  <si>
    <t>4. Transport Regulation</t>
  </si>
  <si>
    <t>5. Community Based Programme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</si>
  <si>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</si>
  <si>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</si>
  <si>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</si>
  <si>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</si>
  <si>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</si>
  <si>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</si>
  <si>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6. </t>
  </si>
  <si>
    <t xml:space="preserve">7. </t>
  </si>
  <si>
    <t xml:space="preserve">8. </t>
  </si>
  <si>
    <t xml:space="preserve">9. </t>
  </si>
  <si>
    <t>1. Office Of The Mec</t>
  </si>
  <si>
    <t>2. Management</t>
  </si>
  <si>
    <t>3. Corporate Support</t>
  </si>
  <si>
    <t>4. Departmental Strategy</t>
  </si>
  <si>
    <t>5. Government Fleet Services</t>
  </si>
  <si>
    <t>1. Programme Support</t>
  </si>
  <si>
    <t>2. Infrastructure Planning</t>
  </si>
  <si>
    <t>3. Infrastructure Design</t>
  </si>
  <si>
    <t>2. Public Transport Services</t>
  </si>
  <si>
    <t>3. Transport Safety And Compliance</t>
  </si>
  <si>
    <t>4. Transport Systems</t>
  </si>
  <si>
    <t>5. Infrastructure Operations</t>
  </si>
  <si>
    <t>6. Scholar Transport</t>
  </si>
  <si>
    <t>2. Transport Administration And Licensing</t>
  </si>
  <si>
    <t>3. Operator License And Permits</t>
  </si>
  <si>
    <t>4. Law Enforcement</t>
  </si>
  <si>
    <t>2. Community Development</t>
  </si>
  <si>
    <t>3. Innovation And Empowerment</t>
  </si>
  <si>
    <t>4. Epwp Co-Ordination And Monitoring</t>
  </si>
  <si>
    <t>Table 3: Summary of departmental receipts collection</t>
  </si>
  <si>
    <t>Table 6: Summary of payments and estimates by programme: Transport</t>
  </si>
  <si>
    <t>Table 7: Summary of provincial payments and estimates by economic classification: Transport</t>
  </si>
  <si>
    <t>Table 15 : Summary of payments and estimates by sub-programme: Administration</t>
  </si>
  <si>
    <t>Table16: Summary of payments and estimates by economic classification: Administration</t>
  </si>
  <si>
    <t xml:space="preserve">Table 17: Summary of payments and estimates by sub-programme: Transport Infrastructure </t>
  </si>
  <si>
    <t xml:space="preserve">Table 18: Summary of payments and estimates by economic classification: Transport Infrastructure </t>
  </si>
  <si>
    <t>Table 20: Summary of payments and estimates by sub-programme: Transport Operations</t>
  </si>
  <si>
    <t>Table 21: Summary of payments and estimates by economic classification: Transport Operations</t>
  </si>
  <si>
    <t>Table 23: Summary of payments and estimates by sub-programme: Transport Regulation</t>
  </si>
  <si>
    <t>Table 24: Summary of payments and estimates by economic classification: Transport Regulation</t>
  </si>
  <si>
    <t>Table 26: Summary of payments and estimates by sub-programme: Community Based Programme</t>
  </si>
  <si>
    <t>Table 27: Summary of payments and estimates by economic classification: Community Based Programme</t>
  </si>
  <si>
    <t>Table B.2A: Payments and estimates by economic classification: Administration</t>
  </si>
  <si>
    <t xml:space="preserve">Table B.2B: Payments and estimates by economic classification: Transport Infrastructure </t>
  </si>
  <si>
    <t>Table B.2C: Payments and estimates by economic classification: Transport Operations</t>
  </si>
  <si>
    <t>Table B.2D: Payments and estimates by economic classification: Transport Regulation</t>
  </si>
  <si>
    <t>Table B.2F: Payments and estimates by economic classification: Community Based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</si>
</sst>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quotePrefix="1" applyFont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3" xfId="0" quotePrefix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164" fontId="6" fillId="0" borderId="16" xfId="0" applyNumberFormat="1" applyFont="1" applyFill="1" applyBorder="1" applyAlignment="1" applyProtection="1">
      <alignment horizontal="right" vertical="top"/>
    </xf>
    <xf numFmtId="164" fontId="6" fillId="0" borderId="17" xfId="0" applyNumberFormat="1" applyFont="1" applyFill="1" applyBorder="1" applyAlignment="1" applyProtection="1">
      <alignment horizontal="right" vertical="top"/>
    </xf>
    <xf numFmtId="164" fontId="6" fillId="0" borderId="18" xfId="0" applyNumberFormat="1" applyFont="1" applyFill="1" applyBorder="1" applyAlignment="1" applyProtection="1">
      <alignment horizontal="right" vertical="top"/>
    </xf>
    <xf numFmtId="0" fontId="5" fillId="0" borderId="16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left" indent="1"/>
    </xf>
    <xf numFmtId="0" fontId="4" fillId="0" borderId="16" xfId="0" applyFont="1" applyBorder="1" applyAlignment="1">
      <alignment vertical="center"/>
    </xf>
    <xf numFmtId="0" fontId="4" fillId="0" borderId="16" xfId="0" quotePrefix="1" applyFont="1" applyBorder="1" applyAlignment="1">
      <alignment vertical="center"/>
    </xf>
    <xf numFmtId="0" fontId="8" fillId="0" borderId="16" xfId="0" quotePrefix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0" fontId="11" fillId="0" borderId="1" xfId="0" applyFont="1" applyBorder="1" applyAlignment="1"/>
    <xf numFmtId="0" fontId="11" fillId="0" borderId="0" xfId="0" applyFont="1" applyAlignment="1"/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165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126</v>
      </c>
      <c r="D3" s="22" t="s">
        <v>122</v>
      </c>
      <c r="E3" s="22" t="s">
        <v>123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/>
    </row>
    <row r="4" spans="1:27" s="18" customFormat="1" ht="12.75" customHeight="1" x14ac:dyDescent="0.25">
      <c r="A4" s="64"/>
      <c r="B4" s="155" t="s">
        <v>7</v>
      </c>
      <c r="C4" s="153">
        <f>SUM(C5:C8)</f>
        <v>331964</v>
      </c>
      <c r="D4" s="153">
        <f t="shared" ref="D4:K4" si="0">SUM(D5:D8)</f>
        <v>346527</v>
      </c>
      <c r="E4" s="153">
        <f t="shared" si="0"/>
        <v>368784</v>
      </c>
      <c r="F4" s="152">
        <f t="shared" si="0"/>
        <v>428121</v>
      </c>
      <c r="G4" s="153">
        <f t="shared" si="0"/>
        <v>407171</v>
      </c>
      <c r="H4" s="154">
        <f t="shared" si="0"/>
        <v>423730</v>
      </c>
      <c r="I4" s="153">
        <f t="shared" si="0"/>
        <v>459452</v>
      </c>
      <c r="J4" s="153">
        <f t="shared" si="0"/>
        <v>472694</v>
      </c>
      <c r="K4" s="153">
        <f t="shared" si="0"/>
        <v>518446</v>
      </c>
      <c r="Z4" s="163"/>
      <c r="AA4" s="32" t="s">
        <v>8</v>
      </c>
    </row>
    <row r="5" spans="1:27" s="18" customFormat="1" ht="12.75" customHeight="1" x14ac:dyDescent="0.25">
      <c r="A5" s="64"/>
      <c r="B5" s="65" t="s">
        <v>9</v>
      </c>
      <c r="C5" s="152">
        <v>0</v>
      </c>
      <c r="D5" s="153">
        <v>0</v>
      </c>
      <c r="E5" s="153">
        <v>0</v>
      </c>
      <c r="F5" s="152">
        <v>0</v>
      </c>
      <c r="G5" s="153">
        <v>0</v>
      </c>
      <c r="H5" s="154">
        <v>0</v>
      </c>
      <c r="I5" s="153">
        <v>0</v>
      </c>
      <c r="J5" s="153">
        <v>0</v>
      </c>
      <c r="K5" s="154">
        <v>0</v>
      </c>
      <c r="Z5" s="163"/>
      <c r="AA5" s="41">
        <v>1</v>
      </c>
    </row>
    <row r="6" spans="1:27" s="18" customFormat="1" ht="12.75" customHeight="1" x14ac:dyDescent="0.25">
      <c r="A6" s="64"/>
      <c r="B6" s="65" t="s">
        <v>10</v>
      </c>
      <c r="C6" s="156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8">
        <v>0</v>
      </c>
      <c r="Z6" s="163"/>
      <c r="AA6" s="32" t="s">
        <v>11</v>
      </c>
    </row>
    <row r="7" spans="1:27" s="18" customFormat="1" ht="12.75" customHeight="1" x14ac:dyDescent="0.25">
      <c r="A7" s="64"/>
      <c r="B7" s="65" t="s">
        <v>12</v>
      </c>
      <c r="C7" s="156">
        <v>0</v>
      </c>
      <c r="D7" s="157">
        <v>0</v>
      </c>
      <c r="E7" s="157">
        <v>0</v>
      </c>
      <c r="F7" s="156">
        <v>0</v>
      </c>
      <c r="G7" s="157">
        <v>0</v>
      </c>
      <c r="H7" s="158">
        <v>0</v>
      </c>
      <c r="I7" s="157">
        <v>0</v>
      </c>
      <c r="J7" s="157">
        <v>0</v>
      </c>
      <c r="K7" s="158">
        <v>0</v>
      </c>
      <c r="Z7" s="163"/>
      <c r="AA7" s="41">
        <v>2</v>
      </c>
    </row>
    <row r="8" spans="1:27" s="18" customFormat="1" ht="12.75" customHeight="1" x14ac:dyDescent="0.25">
      <c r="A8" s="64"/>
      <c r="B8" s="65" t="s">
        <v>13</v>
      </c>
      <c r="C8" s="159">
        <v>331964</v>
      </c>
      <c r="D8" s="160">
        <v>346527</v>
      </c>
      <c r="E8" s="160">
        <v>368784</v>
      </c>
      <c r="F8" s="159">
        <v>428121</v>
      </c>
      <c r="G8" s="160">
        <v>407171</v>
      </c>
      <c r="H8" s="161">
        <v>423730</v>
      </c>
      <c r="I8" s="160">
        <v>459452</v>
      </c>
      <c r="J8" s="160">
        <v>472694</v>
      </c>
      <c r="K8" s="161">
        <v>518446</v>
      </c>
      <c r="Z8" s="163"/>
      <c r="AA8" s="32" t="s">
        <v>14</v>
      </c>
    </row>
    <row r="9" spans="1:27" s="31" customFormat="1" ht="12.75" customHeight="1" x14ac:dyDescent="0.2">
      <c r="A9" s="56"/>
      <c r="B9" s="151" t="s">
        <v>15</v>
      </c>
      <c r="C9" s="157">
        <v>7667</v>
      </c>
      <c r="D9" s="157">
        <v>8974</v>
      </c>
      <c r="E9" s="157">
        <v>10675</v>
      </c>
      <c r="F9" s="156">
        <v>10204</v>
      </c>
      <c r="G9" s="157">
        <v>17176</v>
      </c>
      <c r="H9" s="158">
        <v>14995</v>
      </c>
      <c r="I9" s="157">
        <v>18550</v>
      </c>
      <c r="J9" s="157">
        <v>20034</v>
      </c>
      <c r="K9" s="157">
        <v>21637</v>
      </c>
      <c r="Z9" s="163"/>
      <c r="AA9" s="18" t="s">
        <v>0</v>
      </c>
    </row>
    <row r="10" spans="1:27" s="18" customFormat="1" ht="12.75" customHeight="1" x14ac:dyDescent="0.2">
      <c r="A10" s="70"/>
      <c r="B10" s="151" t="s">
        <v>118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/>
    </row>
    <row r="11" spans="1:27" s="18" customFormat="1" ht="12.75" customHeight="1" x14ac:dyDescent="0.25">
      <c r="A11" s="64"/>
      <c r="B11" s="151" t="s">
        <v>31</v>
      </c>
      <c r="C11" s="157">
        <v>6677</v>
      </c>
      <c r="D11" s="157">
        <v>7016</v>
      </c>
      <c r="E11" s="157">
        <v>7110</v>
      </c>
      <c r="F11" s="156">
        <v>11027</v>
      </c>
      <c r="G11" s="157">
        <v>6386</v>
      </c>
      <c r="H11" s="158">
        <v>7782</v>
      </c>
      <c r="I11" s="157">
        <v>14880</v>
      </c>
      <c r="J11" s="157">
        <v>16070</v>
      </c>
      <c r="K11" s="157">
        <v>17356</v>
      </c>
      <c r="Z11" s="163"/>
    </row>
    <row r="12" spans="1:27" s="18" customFormat="1" ht="12.75" customHeight="1" x14ac:dyDescent="0.2">
      <c r="A12" s="70"/>
      <c r="B12" s="151" t="s">
        <v>32</v>
      </c>
      <c r="C12" s="157">
        <v>2015</v>
      </c>
      <c r="D12" s="157">
        <v>550</v>
      </c>
      <c r="E12" s="157">
        <v>507</v>
      </c>
      <c r="F12" s="156">
        <v>203</v>
      </c>
      <c r="G12" s="157">
        <v>1766</v>
      </c>
      <c r="H12" s="158">
        <v>1248</v>
      </c>
      <c r="I12" s="157">
        <v>1907</v>
      </c>
      <c r="J12" s="157">
        <v>2060</v>
      </c>
      <c r="K12" s="157">
        <v>2223.6990000000001</v>
      </c>
      <c r="Z12" s="163"/>
    </row>
    <row r="13" spans="1:27" s="18" customFormat="1" ht="12.75" customHeight="1" x14ac:dyDescent="0.2">
      <c r="A13" s="70"/>
      <c r="B13" s="151" t="s">
        <v>119</v>
      </c>
      <c r="C13" s="157">
        <v>6577</v>
      </c>
      <c r="D13" s="157">
        <v>1048</v>
      </c>
      <c r="E13" s="157">
        <v>0</v>
      </c>
      <c r="F13" s="156">
        <v>300</v>
      </c>
      <c r="G13" s="157">
        <v>0</v>
      </c>
      <c r="H13" s="158">
        <v>300</v>
      </c>
      <c r="I13" s="157">
        <v>0</v>
      </c>
      <c r="J13" s="157">
        <v>0</v>
      </c>
      <c r="K13" s="157">
        <v>0</v>
      </c>
      <c r="Z13" s="163"/>
    </row>
    <row r="14" spans="1:27" s="18" customFormat="1" ht="12.75" customHeight="1" x14ac:dyDescent="0.25">
      <c r="A14" s="64"/>
      <c r="B14" s="155" t="s">
        <v>39</v>
      </c>
      <c r="C14" s="160">
        <v>1147</v>
      </c>
      <c r="D14" s="160">
        <v>1203</v>
      </c>
      <c r="E14" s="160">
        <v>466</v>
      </c>
      <c r="F14" s="159">
        <v>0</v>
      </c>
      <c r="G14" s="160">
        <v>986</v>
      </c>
      <c r="H14" s="161">
        <v>524</v>
      </c>
      <c r="I14" s="160">
        <v>1065</v>
      </c>
      <c r="J14" s="160">
        <v>1150</v>
      </c>
      <c r="K14" s="160">
        <v>1242</v>
      </c>
      <c r="Z14" s="163"/>
    </row>
    <row r="15" spans="1:27" s="18" customFormat="1" ht="12.75" customHeight="1" x14ac:dyDescent="0.25">
      <c r="A15" s="144"/>
      <c r="B15" s="145" t="s">
        <v>40</v>
      </c>
      <c r="C15" s="165">
        <f>SUM(C5:C14)</f>
        <v>356047</v>
      </c>
      <c r="D15" s="165">
        <f t="shared" ref="D15:K15" si="1">SUM(D5:D14)</f>
        <v>365318</v>
      </c>
      <c r="E15" s="165">
        <f t="shared" si="1"/>
        <v>387542</v>
      </c>
      <c r="F15" s="166">
        <f t="shared" si="1"/>
        <v>449855</v>
      </c>
      <c r="G15" s="165">
        <f t="shared" si="1"/>
        <v>433485</v>
      </c>
      <c r="H15" s="167">
        <f t="shared" si="1"/>
        <v>448579</v>
      </c>
      <c r="I15" s="165">
        <f t="shared" si="1"/>
        <v>495854</v>
      </c>
      <c r="J15" s="165">
        <f t="shared" si="1"/>
        <v>512008</v>
      </c>
      <c r="K15" s="165">
        <f t="shared" si="1"/>
        <v>560904.69900000002</v>
      </c>
      <c r="Z15" s="163"/>
    </row>
    <row r="16" spans="1:27" s="18" customFormat="1" x14ac:dyDescent="0.2">
      <c r="Z16" s="163"/>
    </row>
    <row r="17" spans="26:26" s="18" customFormat="1" x14ac:dyDescent="0.2">
      <c r="Z17" s="163"/>
    </row>
    <row r="18" spans="26:26" s="18" customFormat="1" x14ac:dyDescent="0.2">
      <c r="Z18" s="163"/>
    </row>
    <row r="19" spans="26:26" s="18" customFormat="1" x14ac:dyDescent="0.2">
      <c r="Z19" s="163"/>
    </row>
    <row r="20" spans="26:26" s="18" customFormat="1" x14ac:dyDescent="0.2">
      <c r="Z20" s="163"/>
    </row>
    <row r="21" spans="26:26" s="18" customFormat="1" x14ac:dyDescent="0.2">
      <c r="Z21" s="163"/>
    </row>
    <row r="22" spans="26:26" s="18" customFormat="1" x14ac:dyDescent="0.2">
      <c r="Z22" s="163"/>
    </row>
    <row r="23" spans="26:26" s="18" customFormat="1" x14ac:dyDescent="0.2">
      <c r="Z23" s="163"/>
    </row>
    <row r="24" spans="26:26" s="18" customFormat="1" x14ac:dyDescent="0.2">
      <c r="Z24" s="163"/>
    </row>
    <row r="25" spans="26:26" s="18" customFormat="1" x14ac:dyDescent="0.2">
      <c r="Z25" s="163"/>
    </row>
    <row r="26" spans="26:26" s="18" customFormat="1" x14ac:dyDescent="0.2">
      <c r="Z26" s="163"/>
    </row>
    <row r="27" spans="26:26" s="18" customFormat="1" x14ac:dyDescent="0.2">
      <c r="Z27" s="163"/>
    </row>
    <row r="28" spans="26:26" s="18" customFormat="1" x14ac:dyDescent="0.2">
      <c r="Z28" s="163"/>
    </row>
    <row r="29" spans="26:26" s="18" customFormat="1" x14ac:dyDescent="0.2">
      <c r="Z29" s="163"/>
    </row>
    <row r="30" spans="26:26" s="18" customFormat="1" x14ac:dyDescent="0.2">
      <c r="Z30" s="163"/>
    </row>
    <row r="31" spans="26:26" s="18" customFormat="1" x14ac:dyDescent="0.2">
      <c r="Z31" s="163"/>
    </row>
    <row r="32" spans="26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174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126</v>
      </c>
      <c r="D3" s="22" t="s">
        <v>122</v>
      </c>
      <c r="E3" s="22" t="s">
        <v>123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151</v>
      </c>
      <c r="C4" s="157">
        <v>4722</v>
      </c>
      <c r="D4" s="157">
        <v>4055</v>
      </c>
      <c r="E4" s="157">
        <v>4219</v>
      </c>
      <c r="F4" s="152">
        <v>4755</v>
      </c>
      <c r="G4" s="153">
        <v>4505</v>
      </c>
      <c r="H4" s="154">
        <v>2969</v>
      </c>
      <c r="I4" s="157">
        <v>4565</v>
      </c>
      <c r="J4" s="157">
        <v>5292</v>
      </c>
      <c r="K4" s="157">
        <v>5577.768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159</v>
      </c>
      <c r="C5" s="157">
        <v>12177</v>
      </c>
      <c r="D5" s="157">
        <v>10036</v>
      </c>
      <c r="E5" s="157">
        <v>8699</v>
      </c>
      <c r="F5" s="156">
        <v>13000</v>
      </c>
      <c r="G5" s="157">
        <v>13250</v>
      </c>
      <c r="H5" s="158">
        <v>8965</v>
      </c>
      <c r="I5" s="157">
        <v>16496</v>
      </c>
      <c r="J5" s="157">
        <v>17402</v>
      </c>
      <c r="K5" s="157">
        <v>18341.708000000002</v>
      </c>
      <c r="Z5" s="163">
        <f t="shared" si="0"/>
        <v>1</v>
      </c>
      <c r="AA5" s="41">
        <v>6</v>
      </c>
    </row>
    <row r="6" spans="1:27" s="18" customFormat="1" ht="12.75" customHeight="1" x14ac:dyDescent="0.2">
      <c r="A6" s="70"/>
      <c r="B6" s="171" t="s">
        <v>160</v>
      </c>
      <c r="C6" s="157">
        <v>5374</v>
      </c>
      <c r="D6" s="157">
        <v>5400</v>
      </c>
      <c r="E6" s="157">
        <v>6580</v>
      </c>
      <c r="F6" s="156">
        <v>7972</v>
      </c>
      <c r="G6" s="157">
        <v>7972</v>
      </c>
      <c r="H6" s="158">
        <v>7366</v>
      </c>
      <c r="I6" s="157">
        <v>6702</v>
      </c>
      <c r="J6" s="157">
        <v>6288.5519999999997</v>
      </c>
      <c r="K6" s="157">
        <v>6628.1338079999996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161</v>
      </c>
      <c r="C7" s="157">
        <v>212304</v>
      </c>
      <c r="D7" s="157">
        <v>248298</v>
      </c>
      <c r="E7" s="157">
        <v>258509</v>
      </c>
      <c r="F7" s="156">
        <v>266911</v>
      </c>
      <c r="G7" s="157">
        <v>266911</v>
      </c>
      <c r="H7" s="158">
        <v>272639</v>
      </c>
      <c r="I7" s="157">
        <v>280445</v>
      </c>
      <c r="J7" s="157">
        <v>272166</v>
      </c>
      <c r="K7" s="157">
        <v>286004.06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234577</v>
      </c>
      <c r="D19" s="103">
        <f t="shared" ref="D19:K19" si="1">SUM(D4:D18)</f>
        <v>267789</v>
      </c>
      <c r="E19" s="103">
        <f t="shared" si="1"/>
        <v>278007</v>
      </c>
      <c r="F19" s="104">
        <f t="shared" si="1"/>
        <v>292638</v>
      </c>
      <c r="G19" s="103">
        <f t="shared" si="1"/>
        <v>292638</v>
      </c>
      <c r="H19" s="105">
        <f t="shared" si="1"/>
        <v>291939</v>
      </c>
      <c r="I19" s="103">
        <f t="shared" si="1"/>
        <v>308208</v>
      </c>
      <c r="J19" s="103">
        <f t="shared" si="1"/>
        <v>301148.55200000003</v>
      </c>
      <c r="K19" s="103">
        <f t="shared" si="1"/>
        <v>316551.66980799998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175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126</v>
      </c>
      <c r="D3" s="22" t="s">
        <v>122</v>
      </c>
      <c r="E3" s="22" t="s">
        <v>123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227831</v>
      </c>
      <c r="D4" s="148">
        <f t="shared" ref="D4:K4" si="0">SUM(D5:D7)</f>
        <v>266760</v>
      </c>
      <c r="E4" s="148">
        <f t="shared" si="0"/>
        <v>242459</v>
      </c>
      <c r="F4" s="149">
        <f t="shared" si="0"/>
        <v>234038</v>
      </c>
      <c r="G4" s="148">
        <f t="shared" si="0"/>
        <v>251576</v>
      </c>
      <c r="H4" s="150">
        <f t="shared" si="0"/>
        <v>231000</v>
      </c>
      <c r="I4" s="148">
        <f t="shared" si="0"/>
        <v>264821.92</v>
      </c>
      <c r="J4" s="148">
        <f t="shared" si="0"/>
        <v>263669.58375999995</v>
      </c>
      <c r="K4" s="148">
        <f t="shared" si="0"/>
        <v>277048.83728303999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162183</v>
      </c>
      <c r="D5" s="153">
        <v>189043</v>
      </c>
      <c r="E5" s="153">
        <v>191856</v>
      </c>
      <c r="F5" s="152">
        <v>205013</v>
      </c>
      <c r="G5" s="153">
        <v>207451</v>
      </c>
      <c r="H5" s="154">
        <v>207474</v>
      </c>
      <c r="I5" s="153">
        <v>216972</v>
      </c>
      <c r="J5" s="153">
        <v>227899.79799999998</v>
      </c>
      <c r="K5" s="154">
        <v>239347.48309200001</v>
      </c>
      <c r="AA5" s="41">
        <v>6</v>
      </c>
    </row>
    <row r="6" spans="1:27" s="18" customFormat="1" ht="12.75" customHeight="1" x14ac:dyDescent="0.25">
      <c r="A6" s="64"/>
      <c r="B6" s="114" t="s">
        <v>45</v>
      </c>
      <c r="C6" s="156">
        <v>65648</v>
      </c>
      <c r="D6" s="157">
        <v>77717</v>
      </c>
      <c r="E6" s="157">
        <v>50603</v>
      </c>
      <c r="F6" s="156">
        <v>29025</v>
      </c>
      <c r="G6" s="157">
        <v>44125</v>
      </c>
      <c r="H6" s="158">
        <v>23526</v>
      </c>
      <c r="I6" s="157">
        <v>47849.920000000006</v>
      </c>
      <c r="J6" s="157">
        <v>35769.785759999999</v>
      </c>
      <c r="K6" s="158">
        <v>37701.354191040002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1100</v>
      </c>
      <c r="D8" s="148">
        <f t="shared" ref="D8:K8" si="1">SUM(D9:D15)</f>
        <v>819</v>
      </c>
      <c r="E8" s="148">
        <f t="shared" si="1"/>
        <v>1668</v>
      </c>
      <c r="F8" s="149">
        <f t="shared" si="1"/>
        <v>1210</v>
      </c>
      <c r="G8" s="148">
        <f t="shared" si="1"/>
        <v>3372</v>
      </c>
      <c r="H8" s="150">
        <f t="shared" si="1"/>
        <v>3142</v>
      </c>
      <c r="I8" s="148">
        <f t="shared" si="1"/>
        <v>1283</v>
      </c>
      <c r="J8" s="148">
        <f t="shared" si="1"/>
        <v>1342</v>
      </c>
      <c r="K8" s="148">
        <f t="shared" si="1"/>
        <v>1414.4680000000001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1100</v>
      </c>
      <c r="D15" s="160">
        <v>819</v>
      </c>
      <c r="E15" s="160">
        <v>1668</v>
      </c>
      <c r="F15" s="159">
        <v>1210</v>
      </c>
      <c r="G15" s="160">
        <v>3372</v>
      </c>
      <c r="H15" s="161">
        <v>3142</v>
      </c>
      <c r="I15" s="160">
        <v>1283</v>
      </c>
      <c r="J15" s="160">
        <v>1342</v>
      </c>
      <c r="K15" s="161">
        <v>1414.4680000000001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5646</v>
      </c>
      <c r="D16" s="148">
        <f t="shared" ref="D16:K16" si="2">SUM(D17:D23)</f>
        <v>210</v>
      </c>
      <c r="E16" s="148">
        <f t="shared" si="2"/>
        <v>33880</v>
      </c>
      <c r="F16" s="149">
        <f t="shared" si="2"/>
        <v>57390</v>
      </c>
      <c r="G16" s="148">
        <f t="shared" si="2"/>
        <v>37690</v>
      </c>
      <c r="H16" s="150">
        <f t="shared" si="2"/>
        <v>57797</v>
      </c>
      <c r="I16" s="148">
        <f t="shared" si="2"/>
        <v>42103.1</v>
      </c>
      <c r="J16" s="148">
        <f t="shared" si="2"/>
        <v>36136.99</v>
      </c>
      <c r="K16" s="148">
        <f t="shared" si="2"/>
        <v>38088.387459999998</v>
      </c>
    </row>
    <row r="17" spans="1:11" s="18" customFormat="1" ht="12.75" customHeight="1" x14ac:dyDescent="0.2">
      <c r="A17" s="70"/>
      <c r="B17" s="114" t="s">
        <v>105</v>
      </c>
      <c r="C17" s="152">
        <v>5390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256</v>
      </c>
      <c r="D18" s="157">
        <v>210</v>
      </c>
      <c r="E18" s="157">
        <v>33880</v>
      </c>
      <c r="F18" s="156">
        <v>57390</v>
      </c>
      <c r="G18" s="157">
        <v>37690</v>
      </c>
      <c r="H18" s="158">
        <v>57797</v>
      </c>
      <c r="I18" s="157">
        <v>42103.1</v>
      </c>
      <c r="J18" s="157">
        <v>36136.99</v>
      </c>
      <c r="K18" s="158">
        <v>38088.387459999998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234577</v>
      </c>
      <c r="D26" s="103">
        <f t="shared" ref="D26:K26" si="3">+D4+D8+D16+D24</f>
        <v>267789</v>
      </c>
      <c r="E26" s="103">
        <f t="shared" si="3"/>
        <v>278007</v>
      </c>
      <c r="F26" s="104">
        <f t="shared" si="3"/>
        <v>292638</v>
      </c>
      <c r="G26" s="103">
        <f t="shared" si="3"/>
        <v>292638</v>
      </c>
      <c r="H26" s="105">
        <f t="shared" si="3"/>
        <v>291939</v>
      </c>
      <c r="I26" s="103">
        <f t="shared" si="3"/>
        <v>308208.01999999996</v>
      </c>
      <c r="J26" s="103">
        <f t="shared" si="3"/>
        <v>301148.57375999994</v>
      </c>
      <c r="K26" s="103">
        <f t="shared" si="3"/>
        <v>316551.69274303998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176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126</v>
      </c>
      <c r="D3" s="22" t="s">
        <v>122</v>
      </c>
      <c r="E3" s="22" t="s">
        <v>123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151</v>
      </c>
      <c r="C4" s="157">
        <v>399</v>
      </c>
      <c r="D4" s="157">
        <v>931</v>
      </c>
      <c r="E4" s="157">
        <v>1325</v>
      </c>
      <c r="F4" s="152">
        <v>1408</v>
      </c>
      <c r="G4" s="153">
        <v>1408</v>
      </c>
      <c r="H4" s="154">
        <v>1257</v>
      </c>
      <c r="I4" s="157">
        <v>1375</v>
      </c>
      <c r="J4" s="157">
        <v>1452.6320000000001</v>
      </c>
      <c r="K4" s="157">
        <v>1541.9061280000001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162</v>
      </c>
      <c r="C5" s="157">
        <v>4221</v>
      </c>
      <c r="D5" s="157">
        <v>12066</v>
      </c>
      <c r="E5" s="157">
        <v>2345</v>
      </c>
      <c r="F5" s="156">
        <v>25532</v>
      </c>
      <c r="G5" s="157">
        <v>25532</v>
      </c>
      <c r="H5" s="158">
        <v>22382</v>
      </c>
      <c r="I5" s="157">
        <v>32158</v>
      </c>
      <c r="J5" s="157">
        <v>27434.04</v>
      </c>
      <c r="K5" s="157">
        <v>28915.478160000002</v>
      </c>
      <c r="Z5" s="163">
        <f t="shared" si="0"/>
        <v>1</v>
      </c>
      <c r="AA5" s="41">
        <v>7</v>
      </c>
    </row>
    <row r="6" spans="1:27" s="18" customFormat="1" ht="12.75" customHeight="1" x14ac:dyDescent="0.2">
      <c r="A6" s="70"/>
      <c r="B6" s="171" t="s">
        <v>163</v>
      </c>
      <c r="C6" s="157">
        <v>61454</v>
      </c>
      <c r="D6" s="157">
        <v>24024</v>
      </c>
      <c r="E6" s="157">
        <v>27450</v>
      </c>
      <c r="F6" s="156">
        <v>8514</v>
      </c>
      <c r="G6" s="157">
        <v>8514</v>
      </c>
      <c r="H6" s="158">
        <v>7413</v>
      </c>
      <c r="I6" s="157">
        <v>5101</v>
      </c>
      <c r="J6" s="157">
        <v>4980.2700000000004</v>
      </c>
      <c r="K6" s="157">
        <v>5249.2045800000005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164</v>
      </c>
      <c r="C7" s="157">
        <v>11507</v>
      </c>
      <c r="D7" s="157">
        <v>791</v>
      </c>
      <c r="E7" s="157">
        <v>3650</v>
      </c>
      <c r="F7" s="156">
        <v>5563</v>
      </c>
      <c r="G7" s="157">
        <v>5563</v>
      </c>
      <c r="H7" s="158">
        <v>5248</v>
      </c>
      <c r="I7" s="157">
        <v>4445</v>
      </c>
      <c r="J7" s="157">
        <v>7006.0619999999999</v>
      </c>
      <c r="K7" s="157">
        <v>7384.3893480000006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77581</v>
      </c>
      <c r="D19" s="103">
        <f t="shared" ref="D19:K19" si="1">SUM(D4:D18)</f>
        <v>37812</v>
      </c>
      <c r="E19" s="103">
        <f t="shared" si="1"/>
        <v>34770</v>
      </c>
      <c r="F19" s="104">
        <f t="shared" si="1"/>
        <v>41017</v>
      </c>
      <c r="G19" s="103">
        <f t="shared" si="1"/>
        <v>41017</v>
      </c>
      <c r="H19" s="105">
        <f t="shared" si="1"/>
        <v>36300</v>
      </c>
      <c r="I19" s="103">
        <f t="shared" si="1"/>
        <v>43079</v>
      </c>
      <c r="J19" s="103">
        <f t="shared" si="1"/>
        <v>40873.004000000001</v>
      </c>
      <c r="K19" s="103">
        <f t="shared" si="1"/>
        <v>43090.978216000003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177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126</v>
      </c>
      <c r="D3" s="22" t="s">
        <v>122</v>
      </c>
      <c r="E3" s="22" t="s">
        <v>123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77581</v>
      </c>
      <c r="D4" s="148">
        <f t="shared" ref="D4:K4" si="0">SUM(D5:D7)</f>
        <v>27774</v>
      </c>
      <c r="E4" s="148">
        <f t="shared" si="0"/>
        <v>34404</v>
      </c>
      <c r="F4" s="149">
        <f t="shared" si="0"/>
        <v>40527</v>
      </c>
      <c r="G4" s="148">
        <f t="shared" si="0"/>
        <v>40527</v>
      </c>
      <c r="H4" s="150">
        <f t="shared" si="0"/>
        <v>35959</v>
      </c>
      <c r="I4" s="148">
        <f t="shared" si="0"/>
        <v>42293.030000000006</v>
      </c>
      <c r="J4" s="148">
        <f t="shared" si="0"/>
        <v>40575.877240000002</v>
      </c>
      <c r="K4" s="148">
        <f t="shared" si="0"/>
        <v>42777.806610960011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3366</v>
      </c>
      <c r="D5" s="153">
        <v>2705</v>
      </c>
      <c r="E5" s="153">
        <v>3453</v>
      </c>
      <c r="F5" s="152">
        <v>4265</v>
      </c>
      <c r="G5" s="153">
        <v>4265</v>
      </c>
      <c r="H5" s="154">
        <v>3834</v>
      </c>
      <c r="I5" s="153">
        <v>5153.1000000000004</v>
      </c>
      <c r="J5" s="153">
        <v>4670.018</v>
      </c>
      <c r="K5" s="154">
        <v>4933.0309720000005</v>
      </c>
      <c r="AA5" s="41">
        <v>7</v>
      </c>
    </row>
    <row r="6" spans="1:27" s="18" customFormat="1" ht="12.75" customHeight="1" x14ac:dyDescent="0.25">
      <c r="A6" s="64"/>
      <c r="B6" s="114" t="s">
        <v>45</v>
      </c>
      <c r="C6" s="156">
        <v>74215</v>
      </c>
      <c r="D6" s="157">
        <v>25069</v>
      </c>
      <c r="E6" s="157">
        <v>30951</v>
      </c>
      <c r="F6" s="156">
        <v>36262</v>
      </c>
      <c r="G6" s="157">
        <v>36262</v>
      </c>
      <c r="H6" s="158">
        <v>32125</v>
      </c>
      <c r="I6" s="157">
        <v>37139.930000000008</v>
      </c>
      <c r="J6" s="157">
        <v>35905.859239999998</v>
      </c>
      <c r="K6" s="158">
        <v>37844.775638960011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0</v>
      </c>
      <c r="D8" s="148">
        <f t="shared" ref="D8:K8" si="1">SUM(D9:D15)</f>
        <v>6427</v>
      </c>
      <c r="E8" s="148">
        <f t="shared" si="1"/>
        <v>0</v>
      </c>
      <c r="F8" s="149">
        <f t="shared" si="1"/>
        <v>0</v>
      </c>
      <c r="G8" s="148">
        <f t="shared" si="1"/>
        <v>0</v>
      </c>
      <c r="H8" s="150">
        <f t="shared" si="1"/>
        <v>0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6427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0</v>
      </c>
      <c r="E15" s="160">
        <v>0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0</v>
      </c>
      <c r="D16" s="148">
        <f t="shared" ref="D16:K16" si="2">SUM(D17:D23)</f>
        <v>3611</v>
      </c>
      <c r="E16" s="148">
        <f t="shared" si="2"/>
        <v>366</v>
      </c>
      <c r="F16" s="149">
        <f t="shared" si="2"/>
        <v>490</v>
      </c>
      <c r="G16" s="148">
        <f t="shared" si="2"/>
        <v>490</v>
      </c>
      <c r="H16" s="150">
        <f t="shared" si="2"/>
        <v>341</v>
      </c>
      <c r="I16" s="148">
        <f t="shared" si="2"/>
        <v>786</v>
      </c>
      <c r="J16" s="148">
        <f t="shared" si="2"/>
        <v>297.06400000000002</v>
      </c>
      <c r="K16" s="148">
        <f t="shared" si="2"/>
        <v>313.10545600000006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3605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0</v>
      </c>
      <c r="D18" s="157">
        <v>6</v>
      </c>
      <c r="E18" s="157">
        <v>366</v>
      </c>
      <c r="F18" s="156">
        <v>490</v>
      </c>
      <c r="G18" s="157">
        <v>490</v>
      </c>
      <c r="H18" s="158">
        <v>341</v>
      </c>
      <c r="I18" s="157">
        <v>786</v>
      </c>
      <c r="J18" s="157">
        <v>297.06400000000002</v>
      </c>
      <c r="K18" s="158">
        <v>313.10545600000006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77581</v>
      </c>
      <c r="D26" s="103">
        <f t="shared" ref="D26:K26" si="3">+D4+D8+D16+D24</f>
        <v>37812</v>
      </c>
      <c r="E26" s="103">
        <f t="shared" si="3"/>
        <v>34770</v>
      </c>
      <c r="F26" s="104">
        <f t="shared" si="3"/>
        <v>41017</v>
      </c>
      <c r="G26" s="103">
        <f t="shared" si="3"/>
        <v>41017</v>
      </c>
      <c r="H26" s="105">
        <f t="shared" si="3"/>
        <v>36300</v>
      </c>
      <c r="I26" s="103">
        <f t="shared" si="3"/>
        <v>43079.030000000006</v>
      </c>
      <c r="J26" s="103">
        <f t="shared" si="3"/>
        <v>40872.94124</v>
      </c>
      <c r="K26" s="103">
        <f t="shared" si="3"/>
        <v>43090.912066960009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53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124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7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126</v>
      </c>
      <c r="F3" s="22" t="s">
        <v>122</v>
      </c>
      <c r="G3" s="22" t="s">
        <v>123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3" t="s">
        <v>0</v>
      </c>
      <c r="O3" s="23" t="s">
        <v>0</v>
      </c>
    </row>
    <row r="4" spans="1:27" s="31" customFormat="1" x14ac:dyDescent="0.25">
      <c r="A4" s="24"/>
      <c r="B4" s="25" t="s">
        <v>7</v>
      </c>
      <c r="C4" s="26" t="s">
        <v>0</v>
      </c>
      <c r="D4" s="26" t="s">
        <v>0</v>
      </c>
      <c r="E4" s="27">
        <f>SUM(E5:E8)</f>
        <v>331964</v>
      </c>
      <c r="F4" s="27">
        <f t="shared" ref="F4:M4" si="0">SUM(F5:F8)</f>
        <v>346527</v>
      </c>
      <c r="G4" s="27">
        <f t="shared" si="0"/>
        <v>368784</v>
      </c>
      <c r="H4" s="28">
        <f t="shared" si="0"/>
        <v>428121</v>
      </c>
      <c r="I4" s="27">
        <f t="shared" si="0"/>
        <v>407171</v>
      </c>
      <c r="J4" s="29">
        <f t="shared" si="0"/>
        <v>423730</v>
      </c>
      <c r="K4" s="27">
        <f t="shared" si="0"/>
        <v>459452</v>
      </c>
      <c r="L4" s="27">
        <f t="shared" si="0"/>
        <v>472694</v>
      </c>
      <c r="M4" s="27">
        <f t="shared" si="0"/>
        <v>518446</v>
      </c>
      <c r="N4" s="30" t="s">
        <v>0</v>
      </c>
      <c r="O4" s="30" t="s">
        <v>0</v>
      </c>
      <c r="AA4" s="32" t="s">
        <v>8</v>
      </c>
    </row>
    <row r="5" spans="1:27" s="18" customFormat="1" x14ac:dyDescent="0.2">
      <c r="B5" s="33" t="s">
        <v>9</v>
      </c>
      <c r="C5" s="34" t="s">
        <v>0</v>
      </c>
      <c r="D5" s="35" t="s">
        <v>0</v>
      </c>
      <c r="E5" s="36">
        <v>0</v>
      </c>
      <c r="F5" s="36">
        <v>0</v>
      </c>
      <c r="G5" s="36">
        <v>0</v>
      </c>
      <c r="H5" s="37">
        <v>0</v>
      </c>
      <c r="I5" s="36">
        <v>0</v>
      </c>
      <c r="J5" s="38">
        <v>0</v>
      </c>
      <c r="K5" s="36">
        <v>0</v>
      </c>
      <c r="L5" s="36">
        <v>0</v>
      </c>
      <c r="M5" s="36">
        <v>0</v>
      </c>
      <c r="N5" s="39" t="s">
        <v>0</v>
      </c>
      <c r="O5" s="40" t="s">
        <v>0</v>
      </c>
      <c r="AA5" s="41">
        <v>1</v>
      </c>
    </row>
    <row r="6" spans="1:27" s="18" customFormat="1" x14ac:dyDescent="0.2">
      <c r="B6" s="33" t="s">
        <v>10</v>
      </c>
      <c r="C6" s="42" t="s">
        <v>0</v>
      </c>
      <c r="D6" s="43" t="s">
        <v>0</v>
      </c>
      <c r="E6" s="44">
        <v>0</v>
      </c>
      <c r="F6" s="44">
        <v>0</v>
      </c>
      <c r="G6" s="44">
        <v>0</v>
      </c>
      <c r="H6" s="45">
        <v>0</v>
      </c>
      <c r="I6" s="44">
        <v>0</v>
      </c>
      <c r="J6" s="46">
        <v>0</v>
      </c>
      <c r="K6" s="44">
        <v>0</v>
      </c>
      <c r="L6" s="44">
        <v>0</v>
      </c>
      <c r="M6" s="44">
        <v>0</v>
      </c>
      <c r="N6" s="47" t="s">
        <v>0</v>
      </c>
      <c r="O6" s="48" t="s">
        <v>0</v>
      </c>
      <c r="AA6" s="32" t="s">
        <v>11</v>
      </c>
    </row>
    <row r="7" spans="1:27" s="18" customFormat="1" x14ac:dyDescent="0.2">
      <c r="B7" s="33" t="s">
        <v>12</v>
      </c>
      <c r="C7" s="42" t="s">
        <v>0</v>
      </c>
      <c r="D7" s="43" t="s">
        <v>0</v>
      </c>
      <c r="E7" s="44">
        <v>0</v>
      </c>
      <c r="F7" s="44">
        <v>0</v>
      </c>
      <c r="G7" s="44">
        <v>0</v>
      </c>
      <c r="H7" s="45">
        <v>0</v>
      </c>
      <c r="I7" s="44">
        <v>0</v>
      </c>
      <c r="J7" s="46">
        <v>0</v>
      </c>
      <c r="K7" s="44">
        <v>0</v>
      </c>
      <c r="L7" s="44">
        <v>0</v>
      </c>
      <c r="M7" s="44">
        <v>0</v>
      </c>
      <c r="N7" s="47" t="s">
        <v>0</v>
      </c>
      <c r="O7" s="48" t="s">
        <v>0</v>
      </c>
      <c r="AA7" s="41">
        <v>1</v>
      </c>
    </row>
    <row r="8" spans="1:27" s="18" customFormat="1" x14ac:dyDescent="0.2">
      <c r="B8" s="33" t="s">
        <v>13</v>
      </c>
      <c r="C8" s="49" t="s">
        <v>0</v>
      </c>
      <c r="D8" s="50" t="s">
        <v>0</v>
      </c>
      <c r="E8" s="51">
        <v>331964</v>
      </c>
      <c r="F8" s="51">
        <v>346527</v>
      </c>
      <c r="G8" s="51">
        <v>368784</v>
      </c>
      <c r="H8" s="52">
        <v>428121</v>
      </c>
      <c r="I8" s="51">
        <v>407171</v>
      </c>
      <c r="J8" s="53">
        <v>423730</v>
      </c>
      <c r="K8" s="51">
        <v>459452</v>
      </c>
      <c r="L8" s="51">
        <v>472694</v>
      </c>
      <c r="M8" s="51">
        <v>518446</v>
      </c>
      <c r="N8" s="54" t="s">
        <v>0</v>
      </c>
      <c r="O8" s="55" t="s">
        <v>0</v>
      </c>
      <c r="AA8" s="32" t="s">
        <v>14</v>
      </c>
    </row>
    <row r="9" spans="1:27" s="31" customFormat="1" x14ac:dyDescent="0.25">
      <c r="A9" s="24"/>
      <c r="B9" s="25" t="s">
        <v>15</v>
      </c>
      <c r="C9" s="26" t="s">
        <v>0</v>
      </c>
      <c r="D9" s="26" t="s">
        <v>0</v>
      </c>
      <c r="E9" s="27">
        <f>E10+E19</f>
        <v>7667</v>
      </c>
      <c r="F9" s="27">
        <f t="shared" ref="F9:M9" si="1">F10+F19</f>
        <v>8974</v>
      </c>
      <c r="G9" s="27">
        <f t="shared" si="1"/>
        <v>10675</v>
      </c>
      <c r="H9" s="28">
        <f t="shared" si="1"/>
        <v>10204</v>
      </c>
      <c r="I9" s="27">
        <f t="shared" si="1"/>
        <v>17176</v>
      </c>
      <c r="J9" s="29">
        <f t="shared" si="1"/>
        <v>14995</v>
      </c>
      <c r="K9" s="27">
        <f t="shared" si="1"/>
        <v>18550</v>
      </c>
      <c r="L9" s="27">
        <f t="shared" si="1"/>
        <v>20034</v>
      </c>
      <c r="M9" s="27">
        <f t="shared" si="1"/>
        <v>21637</v>
      </c>
      <c r="N9" s="30" t="s">
        <v>0</v>
      </c>
      <c r="O9" s="30" t="s">
        <v>0</v>
      </c>
      <c r="AA9" s="18" t="s">
        <v>0</v>
      </c>
    </row>
    <row r="10" spans="1:27" s="31" customFormat="1" x14ac:dyDescent="0.2">
      <c r="A10" s="56"/>
      <c r="B10" s="33" t="s">
        <v>16</v>
      </c>
      <c r="C10" s="57" t="s">
        <v>0</v>
      </c>
      <c r="D10" s="58" t="s">
        <v>0</v>
      </c>
      <c r="E10" s="59">
        <f>SUM(E11:E13)</f>
        <v>7667</v>
      </c>
      <c r="F10" s="59">
        <f t="shared" ref="F10:M10" si="2">SUM(F11:F13)</f>
        <v>8974</v>
      </c>
      <c r="G10" s="59">
        <f t="shared" si="2"/>
        <v>10675</v>
      </c>
      <c r="H10" s="60">
        <f t="shared" si="2"/>
        <v>10204</v>
      </c>
      <c r="I10" s="59">
        <f t="shared" si="2"/>
        <v>17176</v>
      </c>
      <c r="J10" s="61">
        <f t="shared" si="2"/>
        <v>14995</v>
      </c>
      <c r="K10" s="59">
        <f t="shared" si="2"/>
        <v>18550</v>
      </c>
      <c r="L10" s="59">
        <f t="shared" si="2"/>
        <v>20034</v>
      </c>
      <c r="M10" s="59">
        <f t="shared" si="2"/>
        <v>21637</v>
      </c>
      <c r="N10" s="62" t="s">
        <v>0</v>
      </c>
      <c r="O10" s="63" t="s">
        <v>0</v>
      </c>
    </row>
    <row r="11" spans="1:27" s="18" customFormat="1" x14ac:dyDescent="0.25">
      <c r="A11" s="64"/>
      <c r="B11" s="65" t="s">
        <v>17</v>
      </c>
      <c r="C11" s="66" t="s">
        <v>0</v>
      </c>
      <c r="D11" s="67" t="s">
        <v>0</v>
      </c>
      <c r="E11" s="36">
        <v>0</v>
      </c>
      <c r="F11" s="36">
        <v>0</v>
      </c>
      <c r="G11" s="36">
        <v>0</v>
      </c>
      <c r="H11" s="37">
        <v>0</v>
      </c>
      <c r="I11" s="36">
        <v>0</v>
      </c>
      <c r="J11" s="38">
        <v>0</v>
      </c>
      <c r="K11" s="36">
        <v>0</v>
      </c>
      <c r="L11" s="36">
        <v>0</v>
      </c>
      <c r="M11" s="36">
        <v>0</v>
      </c>
      <c r="N11" s="68" t="s">
        <v>0</v>
      </c>
      <c r="O11" s="69" t="s">
        <v>0</v>
      </c>
    </row>
    <row r="12" spans="1:27" s="18" customFormat="1" x14ac:dyDescent="0.2">
      <c r="A12" s="70"/>
      <c r="B12" s="65" t="s">
        <v>18</v>
      </c>
      <c r="C12" s="66" t="s">
        <v>0</v>
      </c>
      <c r="D12" s="66" t="s">
        <v>0</v>
      </c>
      <c r="E12" s="44">
        <v>7667</v>
      </c>
      <c r="F12" s="44">
        <v>8974</v>
      </c>
      <c r="G12" s="44">
        <v>10675</v>
      </c>
      <c r="H12" s="45">
        <v>10204</v>
      </c>
      <c r="I12" s="44">
        <v>17176</v>
      </c>
      <c r="J12" s="46">
        <v>14995</v>
      </c>
      <c r="K12" s="44">
        <v>18550</v>
      </c>
      <c r="L12" s="44">
        <v>20034</v>
      </c>
      <c r="M12" s="44">
        <v>21637</v>
      </c>
      <c r="N12" s="69" t="s">
        <v>0</v>
      </c>
      <c r="O12" s="69" t="s">
        <v>0</v>
      </c>
    </row>
    <row r="13" spans="1:27" s="18" customFormat="1" x14ac:dyDescent="0.2">
      <c r="A13" s="70"/>
      <c r="B13" s="65" t="s">
        <v>19</v>
      </c>
      <c r="C13" s="66" t="s">
        <v>0</v>
      </c>
      <c r="D13" s="66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69" t="s">
        <v>0</v>
      </c>
      <c r="O13" s="69" t="s">
        <v>0</v>
      </c>
    </row>
    <row r="14" spans="1:27" s="18" customFormat="1" x14ac:dyDescent="0.25">
      <c r="A14" s="64"/>
      <c r="B14" s="71" t="s">
        <v>20</v>
      </c>
      <c r="C14" s="72" t="s">
        <v>0</v>
      </c>
      <c r="D14" s="72" t="s">
        <v>0</v>
      </c>
      <c r="E14" s="51"/>
      <c r="F14" s="51"/>
      <c r="G14" s="51"/>
      <c r="H14" s="52"/>
      <c r="I14" s="51"/>
      <c r="J14" s="53"/>
      <c r="K14" s="51"/>
      <c r="L14" s="51"/>
      <c r="M14" s="51"/>
      <c r="N14" s="69" t="s">
        <v>0</v>
      </c>
      <c r="O14" s="69" t="s">
        <v>0</v>
      </c>
    </row>
    <row r="15" spans="1:27" s="18" customFormat="1" x14ac:dyDescent="0.2">
      <c r="A15" s="70"/>
      <c r="B15" s="73" t="s">
        <v>21</v>
      </c>
      <c r="C15" s="74" t="s">
        <v>0</v>
      </c>
      <c r="D15" s="74" t="s">
        <v>0</v>
      </c>
      <c r="E15" s="37">
        <v>0</v>
      </c>
      <c r="F15" s="36">
        <v>0</v>
      </c>
      <c r="G15" s="36">
        <v>0</v>
      </c>
      <c r="H15" s="37">
        <v>0</v>
      </c>
      <c r="I15" s="36">
        <v>0</v>
      </c>
      <c r="J15" s="38">
        <v>0</v>
      </c>
      <c r="K15" s="36">
        <v>0</v>
      </c>
      <c r="L15" s="36">
        <v>0</v>
      </c>
      <c r="M15" s="38">
        <v>0</v>
      </c>
      <c r="N15" s="69" t="s">
        <v>0</v>
      </c>
      <c r="O15" s="69" t="s">
        <v>0</v>
      </c>
    </row>
    <row r="16" spans="1:27" s="18" customFormat="1" x14ac:dyDescent="0.2">
      <c r="A16" s="70"/>
      <c r="B16" s="73" t="s">
        <v>22</v>
      </c>
      <c r="C16" s="74" t="s">
        <v>0</v>
      </c>
      <c r="D16" s="74" t="s">
        <v>0</v>
      </c>
      <c r="E16" s="45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6">
        <v>0</v>
      </c>
      <c r="N16" s="69" t="s">
        <v>0</v>
      </c>
      <c r="O16" s="69" t="s">
        <v>0</v>
      </c>
    </row>
    <row r="17" spans="1:16" s="18" customFormat="1" x14ac:dyDescent="0.2">
      <c r="A17" s="70"/>
      <c r="B17" s="73" t="s">
        <v>22</v>
      </c>
      <c r="C17" s="74" t="s">
        <v>0</v>
      </c>
      <c r="D17" s="74" t="s">
        <v>0</v>
      </c>
      <c r="E17" s="45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6">
        <v>0</v>
      </c>
      <c r="N17" s="69" t="s">
        <v>0</v>
      </c>
      <c r="O17" s="69" t="s">
        <v>0</v>
      </c>
    </row>
    <row r="18" spans="1:16" s="18" customFormat="1" x14ac:dyDescent="0.2">
      <c r="A18" s="70"/>
      <c r="B18" s="73" t="s">
        <v>22</v>
      </c>
      <c r="C18" s="74" t="s">
        <v>0</v>
      </c>
      <c r="D18" s="74" t="s">
        <v>0</v>
      </c>
      <c r="E18" s="52">
        <v>0</v>
      </c>
      <c r="F18" s="51">
        <v>0</v>
      </c>
      <c r="G18" s="51">
        <v>0</v>
      </c>
      <c r="H18" s="52">
        <v>0</v>
      </c>
      <c r="I18" s="51">
        <v>0</v>
      </c>
      <c r="J18" s="53">
        <v>0</v>
      </c>
      <c r="K18" s="51">
        <v>0</v>
      </c>
      <c r="L18" s="51">
        <v>0</v>
      </c>
      <c r="M18" s="53">
        <v>0</v>
      </c>
      <c r="N18" s="69" t="s">
        <v>0</v>
      </c>
      <c r="O18" s="69" t="s">
        <v>0</v>
      </c>
    </row>
    <row r="19" spans="1:16" s="18" customFormat="1" x14ac:dyDescent="0.25">
      <c r="A19" s="75"/>
      <c r="B19" s="33" t="s">
        <v>23</v>
      </c>
      <c r="C19" s="42" t="s">
        <v>0</v>
      </c>
      <c r="D19" s="49" t="s">
        <v>0</v>
      </c>
      <c r="E19" s="59">
        <v>0</v>
      </c>
      <c r="F19" s="59">
        <v>0</v>
      </c>
      <c r="G19" s="59">
        <v>0</v>
      </c>
      <c r="H19" s="60">
        <v>0</v>
      </c>
      <c r="I19" s="59">
        <v>0</v>
      </c>
      <c r="J19" s="61">
        <v>0</v>
      </c>
      <c r="K19" s="59">
        <v>0</v>
      </c>
      <c r="L19" s="59">
        <v>0</v>
      </c>
      <c r="M19" s="59">
        <v>0</v>
      </c>
      <c r="N19" s="76" t="s">
        <v>0</v>
      </c>
      <c r="O19" s="69" t="s">
        <v>0</v>
      </c>
    </row>
    <row r="20" spans="1:16" s="18" customFormat="1" ht="6" customHeight="1" x14ac:dyDescent="0.25">
      <c r="A20" s="75"/>
      <c r="B20" s="77" t="s">
        <v>0</v>
      </c>
      <c r="C20" s="49" t="s">
        <v>0</v>
      </c>
      <c r="D20" s="50" t="s">
        <v>0</v>
      </c>
      <c r="E20" s="78"/>
      <c r="F20" s="78"/>
      <c r="G20" s="78"/>
      <c r="H20" s="79"/>
      <c r="I20" s="78"/>
      <c r="J20" s="80"/>
      <c r="K20" s="78"/>
      <c r="L20" s="78"/>
      <c r="M20" s="78"/>
      <c r="N20" s="23" t="s">
        <v>0</v>
      </c>
      <c r="O20" s="76" t="s">
        <v>0</v>
      </c>
    </row>
    <row r="21" spans="1:16" s="18" customFormat="1" x14ac:dyDescent="0.2">
      <c r="A21" s="31"/>
      <c r="B21" s="25" t="s">
        <v>24</v>
      </c>
      <c r="C21" s="26" t="s">
        <v>0</v>
      </c>
      <c r="D21" s="26" t="s">
        <v>0</v>
      </c>
      <c r="E21" s="27">
        <f>SUM(E22:E27)</f>
        <v>0</v>
      </c>
      <c r="F21" s="27">
        <f t="shared" ref="F21:M21" si="3">SUM(F22:F27)</f>
        <v>0</v>
      </c>
      <c r="G21" s="27">
        <f t="shared" si="3"/>
        <v>0</v>
      </c>
      <c r="H21" s="28">
        <f t="shared" si="3"/>
        <v>0</v>
      </c>
      <c r="I21" s="27">
        <f t="shared" si="3"/>
        <v>0</v>
      </c>
      <c r="J21" s="29">
        <f t="shared" si="3"/>
        <v>0</v>
      </c>
      <c r="K21" s="27">
        <f t="shared" si="3"/>
        <v>0</v>
      </c>
      <c r="L21" s="27">
        <f t="shared" si="3"/>
        <v>0</v>
      </c>
      <c r="M21" s="27">
        <f t="shared" si="3"/>
        <v>0</v>
      </c>
      <c r="N21" s="30" t="s">
        <v>0</v>
      </c>
      <c r="O21" s="30" t="s">
        <v>0</v>
      </c>
      <c r="P21" s="31"/>
    </row>
    <row r="22" spans="1:16" s="18" customFormat="1" x14ac:dyDescent="0.2">
      <c r="B22" s="33" t="s">
        <v>25</v>
      </c>
      <c r="C22" s="34" t="s">
        <v>0</v>
      </c>
      <c r="D22" s="35" t="s">
        <v>0</v>
      </c>
      <c r="E22" s="36">
        <v>0</v>
      </c>
      <c r="F22" s="36">
        <v>0</v>
      </c>
      <c r="G22" s="36">
        <v>0</v>
      </c>
      <c r="H22" s="37">
        <v>0</v>
      </c>
      <c r="I22" s="36">
        <v>0</v>
      </c>
      <c r="J22" s="38">
        <v>0</v>
      </c>
      <c r="K22" s="36">
        <v>0</v>
      </c>
      <c r="L22" s="36">
        <v>0</v>
      </c>
      <c r="M22" s="36">
        <v>0</v>
      </c>
      <c r="N22" s="81" t="s">
        <v>0</v>
      </c>
      <c r="O22" s="68" t="s">
        <v>0</v>
      </c>
    </row>
    <row r="23" spans="1:16" s="18" customFormat="1" x14ac:dyDescent="0.2">
      <c r="B23" s="33" t="s">
        <v>26</v>
      </c>
      <c r="C23" s="42" t="s">
        <v>0</v>
      </c>
      <c r="D23" s="43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82" t="s">
        <v>0</v>
      </c>
      <c r="O23" s="69" t="s">
        <v>0</v>
      </c>
    </row>
    <row r="24" spans="1:16" s="18" customFormat="1" x14ac:dyDescent="0.2">
      <c r="B24" s="33" t="s">
        <v>27</v>
      </c>
      <c r="C24" s="42" t="s">
        <v>0</v>
      </c>
      <c r="D24" s="43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82" t="s">
        <v>0</v>
      </c>
      <c r="O24" s="69" t="s">
        <v>0</v>
      </c>
    </row>
    <row r="25" spans="1:16" s="18" customFormat="1" x14ac:dyDescent="0.2">
      <c r="B25" s="33" t="s">
        <v>28</v>
      </c>
      <c r="C25" s="42" t="s">
        <v>0</v>
      </c>
      <c r="D25" s="43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82" t="s">
        <v>0</v>
      </c>
      <c r="O25" s="69" t="s">
        <v>0</v>
      </c>
    </row>
    <row r="26" spans="1:16" s="31" customFormat="1" x14ac:dyDescent="0.2">
      <c r="A26" s="18"/>
      <c r="B26" s="33" t="s">
        <v>29</v>
      </c>
      <c r="C26" s="42" t="s">
        <v>0</v>
      </c>
      <c r="D26" s="43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82" t="s">
        <v>0</v>
      </c>
      <c r="O26" s="69" t="s">
        <v>0</v>
      </c>
      <c r="P26" s="18"/>
    </row>
    <row r="27" spans="1:16" s="18" customFormat="1" x14ac:dyDescent="0.2">
      <c r="B27" s="33" t="s">
        <v>30</v>
      </c>
      <c r="C27" s="49" t="s">
        <v>0</v>
      </c>
      <c r="D27" s="50" t="s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3">
        <v>0</v>
      </c>
      <c r="K27" s="51">
        <v>0</v>
      </c>
      <c r="L27" s="51">
        <v>0</v>
      </c>
      <c r="M27" s="51">
        <v>0</v>
      </c>
      <c r="N27" s="23" t="s">
        <v>0</v>
      </c>
      <c r="O27" s="76" t="s">
        <v>0</v>
      </c>
    </row>
    <row r="28" spans="1:16" s="18" customFormat="1" ht="6" customHeight="1" x14ac:dyDescent="0.2">
      <c r="B28" s="77" t="s">
        <v>0</v>
      </c>
      <c r="C28" s="35" t="s">
        <v>0</v>
      </c>
      <c r="D28" s="35" t="s">
        <v>0</v>
      </c>
      <c r="E28" s="83"/>
      <c r="F28" s="83"/>
      <c r="G28" s="83"/>
      <c r="H28" s="84"/>
      <c r="I28" s="83"/>
      <c r="J28" s="85"/>
      <c r="K28" s="83"/>
      <c r="L28" s="83"/>
      <c r="M28" s="83"/>
      <c r="N28" s="81" t="s">
        <v>0</v>
      </c>
      <c r="O28" s="81" t="s">
        <v>0</v>
      </c>
    </row>
    <row r="29" spans="1:16" s="18" customFormat="1" x14ac:dyDescent="0.2">
      <c r="A29" s="31"/>
      <c r="B29" s="25" t="s">
        <v>31</v>
      </c>
      <c r="C29" s="86" t="s">
        <v>0</v>
      </c>
      <c r="D29" s="86" t="s">
        <v>0</v>
      </c>
      <c r="E29" s="27">
        <v>6677</v>
      </c>
      <c r="F29" s="27">
        <v>7016</v>
      </c>
      <c r="G29" s="27">
        <v>7110</v>
      </c>
      <c r="H29" s="28">
        <v>11027</v>
      </c>
      <c r="I29" s="27">
        <v>6386</v>
      </c>
      <c r="J29" s="29">
        <v>7782</v>
      </c>
      <c r="K29" s="27">
        <v>14880</v>
      </c>
      <c r="L29" s="27">
        <v>16070</v>
      </c>
      <c r="M29" s="27">
        <v>17356</v>
      </c>
      <c r="N29" s="87" t="s">
        <v>0</v>
      </c>
      <c r="O29" s="87" t="s">
        <v>0</v>
      </c>
      <c r="P29" s="31"/>
    </row>
    <row r="30" spans="1:16" s="18" customFormat="1" ht="6" customHeight="1" x14ac:dyDescent="0.2">
      <c r="A30" s="31"/>
      <c r="B30" s="26" t="s">
        <v>0</v>
      </c>
      <c r="C30" s="86" t="s">
        <v>0</v>
      </c>
      <c r="D30" s="86" t="s">
        <v>0</v>
      </c>
      <c r="E30" s="88"/>
      <c r="F30" s="88"/>
      <c r="G30" s="88"/>
      <c r="H30" s="89"/>
      <c r="I30" s="88"/>
      <c r="J30" s="90"/>
      <c r="K30" s="88"/>
      <c r="L30" s="88"/>
      <c r="M30" s="88"/>
      <c r="N30" s="87" t="s">
        <v>0</v>
      </c>
      <c r="O30" s="87" t="s">
        <v>0</v>
      </c>
      <c r="P30" s="31"/>
    </row>
    <row r="31" spans="1:16" s="18" customFormat="1" x14ac:dyDescent="0.2">
      <c r="A31" s="31"/>
      <c r="B31" s="25" t="s">
        <v>32</v>
      </c>
      <c r="C31" s="91" t="s">
        <v>0</v>
      </c>
      <c r="D31" s="92" t="s">
        <v>0</v>
      </c>
      <c r="E31" s="93">
        <f>SUM(E32:E34)</f>
        <v>2015</v>
      </c>
      <c r="F31" s="93">
        <f t="shared" ref="F31:M31" si="4">SUM(F32:F34)</f>
        <v>550</v>
      </c>
      <c r="G31" s="93">
        <f t="shared" si="4"/>
        <v>507</v>
      </c>
      <c r="H31" s="94">
        <f t="shared" si="4"/>
        <v>203</v>
      </c>
      <c r="I31" s="93">
        <f t="shared" si="4"/>
        <v>1766</v>
      </c>
      <c r="J31" s="95">
        <f t="shared" si="4"/>
        <v>1248</v>
      </c>
      <c r="K31" s="93">
        <f t="shared" si="4"/>
        <v>1907</v>
      </c>
      <c r="L31" s="93">
        <f t="shared" si="4"/>
        <v>2060</v>
      </c>
      <c r="M31" s="93">
        <f t="shared" si="4"/>
        <v>2223.6990000000001</v>
      </c>
      <c r="N31" s="62" t="s">
        <v>0</v>
      </c>
      <c r="O31" s="63" t="s">
        <v>0</v>
      </c>
      <c r="P31" s="31"/>
    </row>
    <row r="32" spans="1:16" s="18" customFormat="1" x14ac:dyDescent="0.2">
      <c r="B32" s="33" t="s">
        <v>33</v>
      </c>
      <c r="C32" s="42" t="s">
        <v>0</v>
      </c>
      <c r="D32" s="34" t="s">
        <v>0</v>
      </c>
      <c r="E32" s="36">
        <v>57</v>
      </c>
      <c r="F32" s="36">
        <v>239</v>
      </c>
      <c r="G32" s="36">
        <v>507</v>
      </c>
      <c r="H32" s="37">
        <v>203</v>
      </c>
      <c r="I32" s="36">
        <v>1766</v>
      </c>
      <c r="J32" s="38">
        <v>1248</v>
      </c>
      <c r="K32" s="36">
        <v>193</v>
      </c>
      <c r="L32" s="36">
        <v>183</v>
      </c>
      <c r="M32" s="36">
        <v>192.69899999999998</v>
      </c>
      <c r="N32" s="68" t="s">
        <v>0</v>
      </c>
      <c r="O32" s="69" t="s">
        <v>0</v>
      </c>
    </row>
    <row r="33" spans="1:16" s="31" customFormat="1" x14ac:dyDescent="0.2">
      <c r="A33" s="18"/>
      <c r="B33" s="33" t="s">
        <v>34</v>
      </c>
      <c r="C33" s="42" t="s">
        <v>0</v>
      </c>
      <c r="D33" s="42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69" t="s">
        <v>0</v>
      </c>
      <c r="O33" s="69" t="s">
        <v>0</v>
      </c>
      <c r="P33" s="18"/>
    </row>
    <row r="34" spans="1:16" s="18" customFormat="1" x14ac:dyDescent="0.2">
      <c r="B34" s="33" t="s">
        <v>35</v>
      </c>
      <c r="C34" s="42" t="s">
        <v>0</v>
      </c>
      <c r="D34" s="49" t="s">
        <v>0</v>
      </c>
      <c r="E34" s="51">
        <v>1958</v>
      </c>
      <c r="F34" s="51">
        <v>311</v>
      </c>
      <c r="G34" s="51">
        <v>0</v>
      </c>
      <c r="H34" s="52">
        <v>0</v>
      </c>
      <c r="I34" s="51">
        <v>0</v>
      </c>
      <c r="J34" s="53">
        <v>0</v>
      </c>
      <c r="K34" s="51">
        <v>1714</v>
      </c>
      <c r="L34" s="51">
        <v>1877</v>
      </c>
      <c r="M34" s="51">
        <v>2031</v>
      </c>
      <c r="N34" s="76" t="s">
        <v>0</v>
      </c>
      <c r="O34" s="69" t="s">
        <v>0</v>
      </c>
    </row>
    <row r="35" spans="1:16" s="18" customFormat="1" ht="6" customHeight="1" x14ac:dyDescent="0.2">
      <c r="B35" s="77" t="s">
        <v>0</v>
      </c>
      <c r="C35" s="49" t="s">
        <v>0</v>
      </c>
      <c r="D35" s="50" t="s">
        <v>0</v>
      </c>
      <c r="E35" s="96"/>
      <c r="F35" s="96"/>
      <c r="G35" s="96"/>
      <c r="H35" s="97"/>
      <c r="I35" s="96"/>
      <c r="J35" s="98"/>
      <c r="K35" s="96"/>
      <c r="L35" s="96"/>
      <c r="M35" s="96"/>
      <c r="N35" s="23" t="s">
        <v>0</v>
      </c>
      <c r="O35" s="76" t="s">
        <v>0</v>
      </c>
    </row>
    <row r="36" spans="1:16" s="31" customFormat="1" x14ac:dyDescent="0.2">
      <c r="B36" s="25" t="s">
        <v>36</v>
      </c>
      <c r="C36" s="26" t="s">
        <v>0</v>
      </c>
      <c r="D36" s="26" t="s">
        <v>0</v>
      </c>
      <c r="E36" s="27">
        <f>SUM(E37:E38)</f>
        <v>6577</v>
      </c>
      <c r="F36" s="27">
        <f t="shared" ref="F36:M36" si="5">SUM(F37:F38)</f>
        <v>1048</v>
      </c>
      <c r="G36" s="27">
        <f t="shared" si="5"/>
        <v>0</v>
      </c>
      <c r="H36" s="28">
        <f t="shared" si="5"/>
        <v>300</v>
      </c>
      <c r="I36" s="27">
        <f t="shared" si="5"/>
        <v>0</v>
      </c>
      <c r="J36" s="29">
        <f t="shared" si="5"/>
        <v>300</v>
      </c>
      <c r="K36" s="27">
        <f t="shared" si="5"/>
        <v>0</v>
      </c>
      <c r="L36" s="27">
        <f t="shared" si="5"/>
        <v>0</v>
      </c>
      <c r="M36" s="27">
        <f t="shared" si="5"/>
        <v>0</v>
      </c>
      <c r="N36" s="30" t="s">
        <v>0</v>
      </c>
      <c r="O36" s="30" t="s">
        <v>0</v>
      </c>
    </row>
    <row r="37" spans="1:16" s="18" customFormat="1" x14ac:dyDescent="0.2">
      <c r="B37" s="33" t="s">
        <v>37</v>
      </c>
      <c r="C37" s="34" t="s">
        <v>0</v>
      </c>
      <c r="D37" s="35" t="s">
        <v>0</v>
      </c>
      <c r="E37" s="36">
        <v>0</v>
      </c>
      <c r="F37" s="36">
        <v>0</v>
      </c>
      <c r="G37" s="36">
        <v>0</v>
      </c>
      <c r="H37" s="37">
        <v>0</v>
      </c>
      <c r="I37" s="36">
        <v>0</v>
      </c>
      <c r="J37" s="38">
        <v>0</v>
      </c>
      <c r="K37" s="36">
        <v>0</v>
      </c>
      <c r="L37" s="36">
        <v>0</v>
      </c>
      <c r="M37" s="36">
        <v>0</v>
      </c>
      <c r="N37" s="81" t="s">
        <v>0</v>
      </c>
      <c r="O37" s="68" t="s">
        <v>0</v>
      </c>
    </row>
    <row r="38" spans="1:16" s="18" customFormat="1" x14ac:dyDescent="0.2">
      <c r="B38" s="33" t="s">
        <v>38</v>
      </c>
      <c r="C38" s="49" t="s">
        <v>0</v>
      </c>
      <c r="D38" s="50" t="s">
        <v>0</v>
      </c>
      <c r="E38" s="51">
        <v>6577</v>
      </c>
      <c r="F38" s="51">
        <v>1048</v>
      </c>
      <c r="G38" s="51">
        <v>0</v>
      </c>
      <c r="H38" s="52">
        <v>300</v>
      </c>
      <c r="I38" s="51">
        <v>0</v>
      </c>
      <c r="J38" s="53">
        <v>300</v>
      </c>
      <c r="K38" s="51">
        <v>0</v>
      </c>
      <c r="L38" s="51">
        <v>0</v>
      </c>
      <c r="M38" s="51">
        <v>0</v>
      </c>
      <c r="N38" s="23" t="s">
        <v>0</v>
      </c>
      <c r="O38" s="76" t="s">
        <v>0</v>
      </c>
    </row>
    <row r="39" spans="1:16" s="18" customFormat="1" x14ac:dyDescent="0.2">
      <c r="A39" s="88"/>
      <c r="B39" s="99" t="s">
        <v>39</v>
      </c>
      <c r="C39" s="86" t="s">
        <v>0</v>
      </c>
      <c r="D39" s="86" t="s">
        <v>0</v>
      </c>
      <c r="E39" s="27">
        <v>1147</v>
      </c>
      <c r="F39" s="27">
        <v>1203</v>
      </c>
      <c r="G39" s="27">
        <v>466</v>
      </c>
      <c r="H39" s="28">
        <v>0</v>
      </c>
      <c r="I39" s="27">
        <v>986</v>
      </c>
      <c r="J39" s="29">
        <v>524</v>
      </c>
      <c r="K39" s="27">
        <v>1065</v>
      </c>
      <c r="L39" s="27">
        <v>1150</v>
      </c>
      <c r="M39" s="27">
        <v>1242</v>
      </c>
      <c r="N39" s="30" t="s">
        <v>0</v>
      </c>
      <c r="O39" s="30" t="s">
        <v>0</v>
      </c>
      <c r="P39" s="31"/>
    </row>
    <row r="40" spans="1:16" s="18" customFormat="1" x14ac:dyDescent="0.2">
      <c r="A40" s="100"/>
      <c r="B40" s="101" t="s">
        <v>40</v>
      </c>
      <c r="C40" s="102" t="s">
        <v>0</v>
      </c>
      <c r="D40" s="102" t="s">
        <v>0</v>
      </c>
      <c r="E40" s="103">
        <f>E4+E9+E21+E29+E31+E36+E39</f>
        <v>356047</v>
      </c>
      <c r="F40" s="103">
        <f t="shared" ref="F40:M40" si="6">F4+F9+F21+F29+F31+F36+F39</f>
        <v>365318</v>
      </c>
      <c r="G40" s="103">
        <f t="shared" si="6"/>
        <v>387542</v>
      </c>
      <c r="H40" s="104">
        <f t="shared" si="6"/>
        <v>449855</v>
      </c>
      <c r="I40" s="103">
        <f t="shared" si="6"/>
        <v>433485</v>
      </c>
      <c r="J40" s="105">
        <f t="shared" si="6"/>
        <v>448579</v>
      </c>
      <c r="K40" s="103">
        <f t="shared" si="6"/>
        <v>495854</v>
      </c>
      <c r="L40" s="103">
        <f t="shared" si="6"/>
        <v>512008</v>
      </c>
      <c r="M40" s="103">
        <f t="shared" si="6"/>
        <v>560904.69900000002</v>
      </c>
      <c r="N40" s="106" t="s">
        <v>0</v>
      </c>
      <c r="O40" s="106" t="s">
        <v>0</v>
      </c>
    </row>
    <row r="41" spans="1:16" s="18" customFormat="1" x14ac:dyDescent="0.2">
      <c r="C41" s="107"/>
      <c r="D41" s="107"/>
      <c r="N41" s="107"/>
      <c r="O41" s="107"/>
    </row>
    <row r="42" spans="1:16" s="18" customFormat="1" x14ac:dyDescent="0.2">
      <c r="C42" s="107"/>
      <c r="D42" s="107"/>
      <c r="N42" s="107"/>
      <c r="O42" s="107"/>
    </row>
    <row r="43" spans="1:16" s="18" customFormat="1" x14ac:dyDescent="0.2">
      <c r="C43" s="107"/>
      <c r="D43" s="107"/>
      <c r="N43" s="107"/>
      <c r="O43" s="107"/>
    </row>
    <row r="44" spans="1:16" s="18" customFormat="1" x14ac:dyDescent="0.2">
      <c r="C44" s="107"/>
      <c r="D44" s="107"/>
      <c r="N44" s="107"/>
      <c r="O44" s="107"/>
    </row>
    <row r="45" spans="1:16" s="18" customFormat="1" x14ac:dyDescent="0.2">
      <c r="C45" s="107"/>
      <c r="D45" s="107"/>
      <c r="N45" s="107"/>
      <c r="O45" s="107"/>
    </row>
    <row r="46" spans="1:16" s="18" customFormat="1" x14ac:dyDescent="0.2">
      <c r="C46" s="107"/>
      <c r="D46" s="107"/>
      <c r="N46" s="107"/>
      <c r="O46" s="107"/>
    </row>
    <row r="47" spans="1:16" s="18" customFormat="1" x14ac:dyDescent="0.2">
      <c r="C47" s="107"/>
      <c r="D47" s="107"/>
      <c r="N47" s="107"/>
      <c r="O47" s="107"/>
    </row>
    <row r="48" spans="1:16" s="18" customFormat="1" x14ac:dyDescent="0.2">
      <c r="C48" s="107"/>
      <c r="D48" s="107"/>
      <c r="N48" s="107"/>
      <c r="O48" s="107"/>
    </row>
    <row r="49" spans="3:15" s="18" customFormat="1" x14ac:dyDescent="0.2">
      <c r="C49" s="107"/>
      <c r="D49" s="107"/>
      <c r="N49" s="107"/>
      <c r="O49" s="107"/>
    </row>
    <row r="50" spans="3:15" s="18" customFormat="1" x14ac:dyDescent="0.2">
      <c r="C50" s="107" t="s">
        <v>0</v>
      </c>
      <c r="D50" s="107" t="s">
        <v>0</v>
      </c>
      <c r="N50" s="107" t="s">
        <v>0</v>
      </c>
      <c r="O50" s="107" t="s">
        <v>0</v>
      </c>
    </row>
    <row r="51" spans="3:15" s="18" customFormat="1" x14ac:dyDescent="0.2">
      <c r="C51" s="107" t="s">
        <v>0</v>
      </c>
      <c r="D51" s="107" t="s">
        <v>0</v>
      </c>
      <c r="N51" s="107" t="s">
        <v>0</v>
      </c>
      <c r="O51" s="107" t="s">
        <v>0</v>
      </c>
    </row>
    <row r="52" spans="3:15" s="18" customFormat="1" x14ac:dyDescent="0.2">
      <c r="C52" s="107" t="s">
        <v>0</v>
      </c>
      <c r="D52" s="107" t="s">
        <v>0</v>
      </c>
      <c r="N52" s="107" t="s">
        <v>0</v>
      </c>
      <c r="O52" s="107" t="s">
        <v>0</v>
      </c>
    </row>
    <row r="53" spans="3:15" s="18" customFormat="1" x14ac:dyDescent="0.2">
      <c r="C53" s="107" t="s">
        <v>0</v>
      </c>
      <c r="D53" s="107" t="s">
        <v>0</v>
      </c>
      <c r="N53" s="107" t="s">
        <v>0</v>
      </c>
      <c r="O53" s="107" t="s">
        <v>0</v>
      </c>
    </row>
    <row r="54" spans="3:15" s="18" customFormat="1" x14ac:dyDescent="0.2">
      <c r="C54" s="107" t="s">
        <v>0</v>
      </c>
      <c r="D54" s="107" t="s">
        <v>0</v>
      </c>
      <c r="N54" s="107" t="s">
        <v>0</v>
      </c>
      <c r="O54" s="107" t="s">
        <v>0</v>
      </c>
    </row>
    <row r="55" spans="3:15" s="18" customFormat="1" x14ac:dyDescent="0.2">
      <c r="C55" s="107" t="s">
        <v>0</v>
      </c>
      <c r="D55" s="107" t="s">
        <v>0</v>
      </c>
      <c r="N55" s="107" t="s">
        <v>0</v>
      </c>
      <c r="O55" s="107" t="s">
        <v>0</v>
      </c>
    </row>
    <row r="56" spans="3:15" s="18" customFormat="1" x14ac:dyDescent="0.2">
      <c r="C56" s="107" t="s">
        <v>0</v>
      </c>
      <c r="D56" s="107" t="s">
        <v>0</v>
      </c>
      <c r="N56" s="107" t="s">
        <v>0</v>
      </c>
      <c r="O56" s="107" t="s">
        <v>0</v>
      </c>
    </row>
    <row r="57" spans="3:15" s="18" customFormat="1" x14ac:dyDescent="0.2">
      <c r="C57" s="107" t="s">
        <v>0</v>
      </c>
      <c r="D57" s="107" t="s">
        <v>0</v>
      </c>
      <c r="N57" s="107" t="s">
        <v>0</v>
      </c>
      <c r="O57" s="107" t="s">
        <v>0</v>
      </c>
    </row>
    <row r="58" spans="3:15" s="18" customFormat="1" x14ac:dyDescent="0.2">
      <c r="C58" s="107" t="s">
        <v>0</v>
      </c>
      <c r="D58" s="107" t="s">
        <v>0</v>
      </c>
      <c r="N58" s="107" t="s">
        <v>0</v>
      </c>
      <c r="O58" s="107" t="s">
        <v>0</v>
      </c>
    </row>
    <row r="59" spans="3:15" s="18" customFormat="1" x14ac:dyDescent="0.2">
      <c r="C59" s="107" t="s">
        <v>0</v>
      </c>
      <c r="D59" s="107" t="s">
        <v>0</v>
      </c>
      <c r="N59" s="107" t="s">
        <v>0</v>
      </c>
      <c r="O59" s="107" t="s">
        <v>0</v>
      </c>
    </row>
    <row r="60" spans="3:15" s="18" customFormat="1" x14ac:dyDescent="0.2">
      <c r="C60" s="107" t="s">
        <v>0</v>
      </c>
      <c r="D60" s="107" t="s">
        <v>0</v>
      </c>
      <c r="N60" s="107" t="s">
        <v>0</v>
      </c>
      <c r="O60" s="107" t="s">
        <v>0</v>
      </c>
    </row>
    <row r="61" spans="3:15" s="18" customFormat="1" x14ac:dyDescent="0.2">
      <c r="C61" s="107" t="s">
        <v>0</v>
      </c>
      <c r="D61" s="107" t="s">
        <v>0</v>
      </c>
      <c r="N61" s="107" t="s">
        <v>0</v>
      </c>
      <c r="O61" s="107" t="s">
        <v>0</v>
      </c>
    </row>
    <row r="62" spans="3:15" s="18" customFormat="1" x14ac:dyDescent="0.2">
      <c r="C62" s="107" t="s">
        <v>0</v>
      </c>
      <c r="D62" s="107" t="s">
        <v>0</v>
      </c>
      <c r="N62" s="107" t="s">
        <v>0</v>
      </c>
      <c r="O62" s="107" t="s">
        <v>0</v>
      </c>
    </row>
    <row r="63" spans="3:15" s="18" customFormat="1" x14ac:dyDescent="0.2">
      <c r="C63" s="107" t="s">
        <v>0</v>
      </c>
      <c r="D63" s="107" t="s">
        <v>0</v>
      </c>
      <c r="N63" s="107" t="s">
        <v>0</v>
      </c>
      <c r="O63" s="107" t="s">
        <v>0</v>
      </c>
    </row>
    <row r="64" spans="3:15" s="18" customFormat="1" x14ac:dyDescent="0.2">
      <c r="C64" s="107" t="s">
        <v>0</v>
      </c>
      <c r="D64" s="107" t="s">
        <v>0</v>
      </c>
      <c r="N64" s="107" t="s">
        <v>0</v>
      </c>
      <c r="O64" s="107" t="s">
        <v>0</v>
      </c>
    </row>
    <row r="65" spans="3:15" s="18" customFormat="1" x14ac:dyDescent="0.2">
      <c r="C65" s="107" t="s">
        <v>0</v>
      </c>
      <c r="D65" s="107" t="s">
        <v>0</v>
      </c>
      <c r="N65" s="107" t="s">
        <v>0</v>
      </c>
      <c r="O65" s="107" t="s">
        <v>0</v>
      </c>
    </row>
    <row r="66" spans="3:15" s="18" customFormat="1" x14ac:dyDescent="0.2">
      <c r="C66" s="107" t="s">
        <v>0</v>
      </c>
      <c r="D66" s="107" t="s">
        <v>0</v>
      </c>
      <c r="N66" s="107" t="s">
        <v>0</v>
      </c>
      <c r="O66" s="107" t="s">
        <v>0</v>
      </c>
    </row>
    <row r="67" spans="3:15" s="18" customFormat="1" x14ac:dyDescent="0.2">
      <c r="C67" s="107" t="s">
        <v>0</v>
      </c>
      <c r="D67" s="107" t="s">
        <v>0</v>
      </c>
      <c r="N67" s="107" t="s">
        <v>0</v>
      </c>
      <c r="O67" s="107" t="s">
        <v>0</v>
      </c>
    </row>
    <row r="68" spans="3:15" s="18" customFormat="1" x14ac:dyDescent="0.2">
      <c r="C68" s="107" t="s">
        <v>0</v>
      </c>
      <c r="D68" s="107" t="s">
        <v>0</v>
      </c>
      <c r="N68" s="107" t="s">
        <v>0</v>
      </c>
      <c r="O68" s="107" t="s">
        <v>0</v>
      </c>
    </row>
    <row r="69" spans="3:15" s="18" customFormat="1" x14ac:dyDescent="0.2">
      <c r="C69" s="107" t="s">
        <v>0</v>
      </c>
      <c r="D69" s="107" t="s">
        <v>0</v>
      </c>
      <c r="N69" s="107" t="s">
        <v>0</v>
      </c>
      <c r="O69" s="107" t="s">
        <v>0</v>
      </c>
    </row>
    <row r="70" spans="3:15" s="18" customFormat="1" x14ac:dyDescent="0.2">
      <c r="C70" s="107" t="s">
        <v>0</v>
      </c>
      <c r="D70" s="107" t="s">
        <v>0</v>
      </c>
      <c r="N70" s="107" t="s">
        <v>0</v>
      </c>
      <c r="O70" s="107" t="s">
        <v>0</v>
      </c>
    </row>
    <row r="71" spans="3:15" s="18" customFormat="1" x14ac:dyDescent="0.2">
      <c r="C71" s="107" t="s">
        <v>0</v>
      </c>
      <c r="D71" s="107" t="s">
        <v>0</v>
      </c>
      <c r="N71" s="107" t="s">
        <v>0</v>
      </c>
      <c r="O71" s="107" t="s">
        <v>0</v>
      </c>
    </row>
    <row r="72" spans="3:15" s="18" customFormat="1" x14ac:dyDescent="0.2">
      <c r="C72" s="107" t="s">
        <v>0</v>
      </c>
      <c r="D72" s="107" t="s">
        <v>0</v>
      </c>
      <c r="N72" s="107" t="s">
        <v>0</v>
      </c>
      <c r="O72" s="107" t="s">
        <v>0</v>
      </c>
    </row>
    <row r="73" spans="3:15" s="18" customFormat="1" x14ac:dyDescent="0.2">
      <c r="C73" s="107" t="s">
        <v>0</v>
      </c>
      <c r="D73" s="107" t="s">
        <v>0</v>
      </c>
      <c r="N73" s="107" t="s">
        <v>0</v>
      </c>
      <c r="O73" s="107" t="s">
        <v>0</v>
      </c>
    </row>
    <row r="74" spans="3:15" s="18" customFormat="1" x14ac:dyDescent="0.2">
      <c r="C74" s="107" t="s">
        <v>0</v>
      </c>
      <c r="D74" s="107" t="s">
        <v>0</v>
      </c>
      <c r="N74" s="107" t="s">
        <v>0</v>
      </c>
      <c r="O74" s="107" t="s">
        <v>0</v>
      </c>
    </row>
    <row r="75" spans="3:15" s="18" customFormat="1" x14ac:dyDescent="0.2">
      <c r="C75" s="107" t="s">
        <v>0</v>
      </c>
      <c r="D75" s="107" t="s">
        <v>0</v>
      </c>
      <c r="N75" s="107" t="s">
        <v>0</v>
      </c>
      <c r="O75" s="107" t="s">
        <v>0</v>
      </c>
    </row>
    <row r="76" spans="3:15" s="18" customFormat="1" x14ac:dyDescent="0.2">
      <c r="C76" s="107" t="s">
        <v>0</v>
      </c>
      <c r="D76" s="107" t="s">
        <v>0</v>
      </c>
      <c r="N76" s="107" t="s">
        <v>0</v>
      </c>
      <c r="O76" s="107" t="s">
        <v>0</v>
      </c>
    </row>
    <row r="77" spans="3:15" s="18" customFormat="1" x14ac:dyDescent="0.2">
      <c r="C77" s="107" t="s">
        <v>0</v>
      </c>
      <c r="D77" s="107" t="s">
        <v>0</v>
      </c>
      <c r="N77" s="107" t="s">
        <v>0</v>
      </c>
      <c r="O77" s="107" t="s">
        <v>0</v>
      </c>
    </row>
    <row r="78" spans="3:15" s="18" customFormat="1" x14ac:dyDescent="0.2">
      <c r="C78" s="107" t="s">
        <v>0</v>
      </c>
      <c r="D78" s="107" t="s">
        <v>0</v>
      </c>
      <c r="N78" s="107" t="s">
        <v>0</v>
      </c>
      <c r="O78" s="107" t="s">
        <v>0</v>
      </c>
    </row>
    <row r="79" spans="3:15" s="18" customFormat="1" x14ac:dyDescent="0.2">
      <c r="C79" s="107" t="s">
        <v>0</v>
      </c>
      <c r="D79" s="107" t="s">
        <v>0</v>
      </c>
      <c r="N79" s="107" t="s">
        <v>0</v>
      </c>
      <c r="O79" s="107" t="s">
        <v>0</v>
      </c>
    </row>
    <row r="80" spans="3:15" s="18" customFormat="1" x14ac:dyDescent="0.2">
      <c r="C80" s="107" t="s">
        <v>0</v>
      </c>
      <c r="D80" s="107" t="s">
        <v>0</v>
      </c>
      <c r="N80" s="107" t="s">
        <v>0</v>
      </c>
      <c r="O80" s="107" t="s">
        <v>0</v>
      </c>
    </row>
    <row r="81" spans="3:15" s="18" customFormat="1" x14ac:dyDescent="0.2">
      <c r="C81" s="107" t="s">
        <v>0</v>
      </c>
      <c r="D81" s="107" t="s">
        <v>0</v>
      </c>
      <c r="N81" s="107" t="s">
        <v>0</v>
      </c>
      <c r="O81" s="107" t="s">
        <v>0</v>
      </c>
    </row>
    <row r="82" spans="3:15" s="18" customFormat="1" x14ac:dyDescent="0.2">
      <c r="C82" s="107" t="s">
        <v>0</v>
      </c>
      <c r="D82" s="107" t="s">
        <v>0</v>
      </c>
      <c r="N82" s="107" t="s">
        <v>0</v>
      </c>
      <c r="O82" s="107" t="s">
        <v>0</v>
      </c>
    </row>
    <row r="83" spans="3:15" s="18" customFormat="1" x14ac:dyDescent="0.2">
      <c r="C83" s="107" t="s">
        <v>0</v>
      </c>
      <c r="D83" s="107" t="s">
        <v>0</v>
      </c>
      <c r="N83" s="107" t="s">
        <v>0</v>
      </c>
      <c r="O83" s="107" t="s">
        <v>0</v>
      </c>
    </row>
    <row r="84" spans="3:15" s="18" customFormat="1" x14ac:dyDescent="0.2">
      <c r="C84" s="107" t="s">
        <v>0</v>
      </c>
      <c r="D84" s="107" t="s">
        <v>0</v>
      </c>
      <c r="N84" s="107" t="s">
        <v>0</v>
      </c>
      <c r="O84" s="107" t="s">
        <v>0</v>
      </c>
    </row>
    <row r="85" spans="3:15" s="18" customFormat="1" x14ac:dyDescent="0.2">
      <c r="C85" s="107" t="s">
        <v>0</v>
      </c>
      <c r="D85" s="107" t="s">
        <v>0</v>
      </c>
      <c r="N85" s="107" t="s">
        <v>0</v>
      </c>
      <c r="O85" s="107" t="s">
        <v>0</v>
      </c>
    </row>
    <row r="86" spans="3:15" s="18" customFormat="1" x14ac:dyDescent="0.2">
      <c r="C86" s="107" t="s">
        <v>0</v>
      </c>
      <c r="D86" s="107" t="s">
        <v>0</v>
      </c>
      <c r="N86" s="107" t="s">
        <v>0</v>
      </c>
      <c r="O86" s="107" t="s">
        <v>0</v>
      </c>
    </row>
    <row r="87" spans="3:15" s="18" customFormat="1" x14ac:dyDescent="0.2">
      <c r="C87" s="107" t="s">
        <v>0</v>
      </c>
      <c r="D87" s="107" t="s">
        <v>0</v>
      </c>
      <c r="N87" s="107" t="s">
        <v>0</v>
      </c>
      <c r="O87" s="107" t="s">
        <v>0</v>
      </c>
    </row>
    <row r="88" spans="3:15" s="18" customFormat="1" x14ac:dyDescent="0.2">
      <c r="C88" s="107" t="s">
        <v>0</v>
      </c>
      <c r="D88" s="107" t="s">
        <v>0</v>
      </c>
      <c r="N88" s="107" t="s">
        <v>0</v>
      </c>
      <c r="O88" s="107" t="s">
        <v>0</v>
      </c>
    </row>
    <row r="89" spans="3:15" s="18" customFormat="1" x14ac:dyDescent="0.2">
      <c r="C89" s="107" t="s">
        <v>0</v>
      </c>
      <c r="D89" s="107" t="s">
        <v>0</v>
      </c>
      <c r="N89" s="107" t="s">
        <v>0</v>
      </c>
      <c r="O89" s="107" t="s">
        <v>0</v>
      </c>
    </row>
    <row r="90" spans="3:15" s="18" customFormat="1" x14ac:dyDescent="0.2">
      <c r="C90" s="107" t="s">
        <v>0</v>
      </c>
      <c r="D90" s="107" t="s">
        <v>0</v>
      </c>
      <c r="N90" s="107" t="s">
        <v>0</v>
      </c>
      <c r="O90" s="107" t="s">
        <v>0</v>
      </c>
    </row>
    <row r="91" spans="3:15" s="18" customFormat="1" x14ac:dyDescent="0.2">
      <c r="C91" s="107" t="s">
        <v>0</v>
      </c>
      <c r="D91" s="107" t="s">
        <v>0</v>
      </c>
      <c r="N91" s="107" t="s">
        <v>0</v>
      </c>
      <c r="O91" s="107" t="s">
        <v>0</v>
      </c>
    </row>
    <row r="92" spans="3:15" s="18" customFormat="1" x14ac:dyDescent="0.2">
      <c r="C92" s="107" t="s">
        <v>0</v>
      </c>
      <c r="D92" s="107" t="s">
        <v>0</v>
      </c>
      <c r="N92" s="107" t="s">
        <v>0</v>
      </c>
      <c r="O92" s="107" t="s">
        <v>0</v>
      </c>
    </row>
    <row r="93" spans="3:15" s="18" customFormat="1" x14ac:dyDescent="0.2">
      <c r="C93" s="107" t="s">
        <v>0</v>
      </c>
      <c r="D93" s="107" t="s">
        <v>0</v>
      </c>
      <c r="N93" s="107" t="s">
        <v>0</v>
      </c>
      <c r="O93" s="107" t="s">
        <v>0</v>
      </c>
    </row>
    <row r="94" spans="3:15" s="18" customFormat="1" x14ac:dyDescent="0.2">
      <c r="C94" s="107" t="s">
        <v>0</v>
      </c>
      <c r="D94" s="107" t="s">
        <v>0</v>
      </c>
      <c r="N94" s="107" t="s">
        <v>0</v>
      </c>
      <c r="O94" s="107" t="s">
        <v>0</v>
      </c>
    </row>
    <row r="95" spans="3:15" s="18" customFormat="1" x14ac:dyDescent="0.2">
      <c r="C95" s="107" t="s">
        <v>0</v>
      </c>
      <c r="D95" s="107" t="s">
        <v>0</v>
      </c>
      <c r="N95" s="107" t="s">
        <v>0</v>
      </c>
      <c r="O95" s="107" t="s">
        <v>0</v>
      </c>
    </row>
    <row r="96" spans="3:15" s="18" customFormat="1" x14ac:dyDescent="0.2">
      <c r="C96" s="107" t="s">
        <v>0</v>
      </c>
      <c r="D96" s="107" t="s">
        <v>0</v>
      </c>
      <c r="N96" s="107" t="s">
        <v>0</v>
      </c>
      <c r="O96" s="107" t="s">
        <v>0</v>
      </c>
    </row>
    <row r="97" spans="3:15" s="18" customFormat="1" x14ac:dyDescent="0.2">
      <c r="C97" s="107" t="s">
        <v>0</v>
      </c>
      <c r="D97" s="107" t="s">
        <v>0</v>
      </c>
      <c r="N97" s="107" t="s">
        <v>0</v>
      </c>
      <c r="O97" s="107" t="s">
        <v>0</v>
      </c>
    </row>
    <row r="98" spans="3:15" s="18" customFormat="1" x14ac:dyDescent="0.2">
      <c r="C98" s="107" t="s">
        <v>0</v>
      </c>
      <c r="D98" s="107" t="s">
        <v>0</v>
      </c>
      <c r="N98" s="107" t="s">
        <v>0</v>
      </c>
      <c r="O98" s="107" t="s">
        <v>0</v>
      </c>
    </row>
    <row r="99" spans="3:15" s="18" customFormat="1" x14ac:dyDescent="0.2">
      <c r="C99" s="107" t="s">
        <v>0</v>
      </c>
      <c r="D99" s="107" t="s">
        <v>0</v>
      </c>
      <c r="N99" s="107" t="s">
        <v>0</v>
      </c>
      <c r="O99" s="107" t="s">
        <v>0</v>
      </c>
    </row>
    <row r="100" spans="3:15" s="18" customFormat="1" x14ac:dyDescent="0.2">
      <c r="C100" s="107" t="s">
        <v>0</v>
      </c>
      <c r="D100" s="107" t="s">
        <v>0</v>
      </c>
      <c r="N100" s="107" t="s">
        <v>0</v>
      </c>
      <c r="O100" s="107" t="s">
        <v>0</v>
      </c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7" width="7.7109375" style="108" customWidth="1"/>
    <col min="8" max="9" width="10.140625" style="108" customWidth="1"/>
    <col min="10" max="13" width="7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125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126</v>
      </c>
      <c r="F3" s="22" t="s">
        <v>122</v>
      </c>
      <c r="G3" s="22" t="s">
        <v>123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1019440</v>
      </c>
      <c r="F4" s="27">
        <f t="shared" ref="F4:M4" si="0">F5+F8+F47</f>
        <v>914585</v>
      </c>
      <c r="G4" s="27">
        <f t="shared" si="0"/>
        <v>1050724</v>
      </c>
      <c r="H4" s="28">
        <f t="shared" si="0"/>
        <v>1022335</v>
      </c>
      <c r="I4" s="27">
        <f t="shared" si="0"/>
        <v>1071728</v>
      </c>
      <c r="J4" s="29">
        <f t="shared" si="0"/>
        <v>1024603</v>
      </c>
      <c r="K4" s="27">
        <f t="shared" si="0"/>
        <v>1059847.92</v>
      </c>
      <c r="L4" s="27">
        <f t="shared" si="0"/>
        <v>1115292.6913800002</v>
      </c>
      <c r="M4" s="27">
        <f t="shared" si="0"/>
        <v>1175364.7927145201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385814</v>
      </c>
      <c r="F5" s="59">
        <f t="shared" ref="F5:M5" si="1">SUM(F6:F7)</f>
        <v>431262</v>
      </c>
      <c r="G5" s="59">
        <f t="shared" si="1"/>
        <v>451050</v>
      </c>
      <c r="H5" s="60">
        <f t="shared" si="1"/>
        <v>501901</v>
      </c>
      <c r="I5" s="59">
        <f t="shared" si="1"/>
        <v>489108</v>
      </c>
      <c r="J5" s="61">
        <f t="shared" si="1"/>
        <v>479674</v>
      </c>
      <c r="K5" s="59">
        <f t="shared" si="1"/>
        <v>504122.92</v>
      </c>
      <c r="L5" s="59">
        <f t="shared" si="1"/>
        <v>526306.66332000005</v>
      </c>
      <c r="M5" s="59">
        <f t="shared" si="1"/>
        <v>554572.51913928008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331873</v>
      </c>
      <c r="F6" s="36">
        <v>369990</v>
      </c>
      <c r="G6" s="36">
        <v>386382</v>
      </c>
      <c r="H6" s="37">
        <v>458437</v>
      </c>
      <c r="I6" s="36">
        <v>445644</v>
      </c>
      <c r="J6" s="38">
        <v>435628</v>
      </c>
      <c r="K6" s="36">
        <v>457803.67</v>
      </c>
      <c r="L6" s="36">
        <v>477353.80697999999</v>
      </c>
      <c r="M6" s="36">
        <v>502976.20855692006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53941</v>
      </c>
      <c r="F7" s="51">
        <v>61272</v>
      </c>
      <c r="G7" s="51">
        <v>64668</v>
      </c>
      <c r="H7" s="52">
        <v>43464</v>
      </c>
      <c r="I7" s="51">
        <v>43464</v>
      </c>
      <c r="J7" s="53">
        <v>44046</v>
      </c>
      <c r="K7" s="51">
        <v>46319.249999999993</v>
      </c>
      <c r="L7" s="51">
        <v>48952.856340000006</v>
      </c>
      <c r="M7" s="51">
        <v>51596.310582359998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633233</v>
      </c>
      <c r="F8" s="59">
        <f t="shared" ref="F8:M8" si="2">SUM(F9:F46)</f>
        <v>483223.00000000006</v>
      </c>
      <c r="G8" s="59">
        <f t="shared" si="2"/>
        <v>599557</v>
      </c>
      <c r="H8" s="60">
        <f t="shared" si="2"/>
        <v>520434</v>
      </c>
      <c r="I8" s="59">
        <f t="shared" si="2"/>
        <v>582620</v>
      </c>
      <c r="J8" s="61">
        <f t="shared" si="2"/>
        <v>544918</v>
      </c>
      <c r="K8" s="59">
        <f t="shared" si="2"/>
        <v>555725</v>
      </c>
      <c r="L8" s="59">
        <f t="shared" si="2"/>
        <v>588986.02806000004</v>
      </c>
      <c r="M8" s="59">
        <f t="shared" si="2"/>
        <v>620792.27357524005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1329</v>
      </c>
      <c r="F9" s="36">
        <v>459</v>
      </c>
      <c r="G9" s="36">
        <v>370</v>
      </c>
      <c r="H9" s="37">
        <v>596</v>
      </c>
      <c r="I9" s="36">
        <v>566</v>
      </c>
      <c r="J9" s="38">
        <v>366</v>
      </c>
      <c r="K9" s="36">
        <v>1019.6999999999999</v>
      </c>
      <c r="L9" s="36">
        <v>568.81020000000012</v>
      </c>
      <c r="M9" s="36">
        <v>599.52595080000003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2916</v>
      </c>
      <c r="F10" s="44">
        <v>3757</v>
      </c>
      <c r="G10" s="44">
        <v>1165.4000000000001</v>
      </c>
      <c r="H10" s="45">
        <v>2442</v>
      </c>
      <c r="I10" s="44">
        <v>2238</v>
      </c>
      <c r="J10" s="46">
        <v>1712</v>
      </c>
      <c r="K10" s="44">
        <v>4170.22</v>
      </c>
      <c r="L10" s="44">
        <v>2976.4541199999999</v>
      </c>
      <c r="M10" s="44">
        <v>3138.1826424800001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590</v>
      </c>
      <c r="F11" s="44">
        <v>422</v>
      </c>
      <c r="G11" s="44">
        <v>621</v>
      </c>
      <c r="H11" s="45">
        <v>1957</v>
      </c>
      <c r="I11" s="44">
        <v>4739</v>
      </c>
      <c r="J11" s="46">
        <v>2807</v>
      </c>
      <c r="K11" s="44">
        <v>1739.2</v>
      </c>
      <c r="L11" s="44">
        <v>2183.6481999999996</v>
      </c>
      <c r="M11" s="44">
        <v>2301.5652028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6364</v>
      </c>
      <c r="F12" s="44">
        <v>5781</v>
      </c>
      <c r="G12" s="44">
        <v>6133</v>
      </c>
      <c r="H12" s="45">
        <v>7669</v>
      </c>
      <c r="I12" s="44">
        <v>7468</v>
      </c>
      <c r="J12" s="46">
        <v>7481</v>
      </c>
      <c r="K12" s="44">
        <v>6916.42</v>
      </c>
      <c r="L12" s="44">
        <v>8503.3733199999988</v>
      </c>
      <c r="M12" s="44">
        <v>8962.5554792799994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1797</v>
      </c>
      <c r="F13" s="44">
        <v>2891</v>
      </c>
      <c r="G13" s="44">
        <v>2883</v>
      </c>
      <c r="H13" s="45">
        <v>3618</v>
      </c>
      <c r="I13" s="44">
        <v>3587</v>
      </c>
      <c r="J13" s="46">
        <v>3084</v>
      </c>
      <c r="K13" s="44">
        <v>3853.6600000000003</v>
      </c>
      <c r="L13" s="44">
        <v>4184.69236</v>
      </c>
      <c r="M13" s="44">
        <v>4410.6657474400008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2785</v>
      </c>
      <c r="F14" s="44">
        <v>2792</v>
      </c>
      <c r="G14" s="44">
        <v>2777</v>
      </c>
      <c r="H14" s="45">
        <v>2443</v>
      </c>
      <c r="I14" s="44">
        <v>3238</v>
      </c>
      <c r="J14" s="46">
        <v>2979</v>
      </c>
      <c r="K14" s="44">
        <v>3072.56</v>
      </c>
      <c r="L14" s="44">
        <v>3101.5011599999998</v>
      </c>
      <c r="M14" s="44">
        <v>3268.9822226400006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33571</v>
      </c>
      <c r="F15" s="44">
        <v>21123</v>
      </c>
      <c r="G15" s="44">
        <v>15896</v>
      </c>
      <c r="H15" s="45">
        <v>14924</v>
      </c>
      <c r="I15" s="44">
        <v>10413</v>
      </c>
      <c r="J15" s="46">
        <v>10763</v>
      </c>
      <c r="K15" s="44">
        <v>10528.000000000002</v>
      </c>
      <c r="L15" s="44">
        <v>16372.963399999999</v>
      </c>
      <c r="M15" s="44">
        <v>17257.103423600001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8361</v>
      </c>
      <c r="F16" s="44">
        <v>9649</v>
      </c>
      <c r="G16" s="44">
        <v>9378</v>
      </c>
      <c r="H16" s="45">
        <v>12821</v>
      </c>
      <c r="I16" s="44">
        <v>15748</v>
      </c>
      <c r="J16" s="46">
        <v>8934</v>
      </c>
      <c r="K16" s="44">
        <v>17416.759999999998</v>
      </c>
      <c r="L16" s="44">
        <v>13007.719800000001</v>
      </c>
      <c r="M16" s="44">
        <v>13710.136669199999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46116</v>
      </c>
      <c r="F17" s="44">
        <v>23058</v>
      </c>
      <c r="G17" s="44">
        <v>2339</v>
      </c>
      <c r="H17" s="45">
        <v>17637</v>
      </c>
      <c r="I17" s="44">
        <v>11695</v>
      </c>
      <c r="J17" s="46">
        <v>10346</v>
      </c>
      <c r="K17" s="44">
        <v>8634.4399999999987</v>
      </c>
      <c r="L17" s="44">
        <v>7815.2802399999991</v>
      </c>
      <c r="M17" s="44">
        <v>8237.3053729599997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35930</v>
      </c>
      <c r="F18" s="44">
        <v>35224</v>
      </c>
      <c r="G18" s="44">
        <v>17909.599999999999</v>
      </c>
      <c r="H18" s="45">
        <v>31082</v>
      </c>
      <c r="I18" s="44">
        <v>13627</v>
      </c>
      <c r="J18" s="46">
        <v>10234</v>
      </c>
      <c r="K18" s="44">
        <v>15192.57</v>
      </c>
      <c r="L18" s="44">
        <v>30606.554380000001</v>
      </c>
      <c r="M18" s="44">
        <v>32259.308316520004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5083</v>
      </c>
      <c r="F21" s="44">
        <v>1080</v>
      </c>
      <c r="G21" s="44">
        <v>3649</v>
      </c>
      <c r="H21" s="45">
        <v>10347</v>
      </c>
      <c r="I21" s="44">
        <v>5969</v>
      </c>
      <c r="J21" s="46">
        <v>7151</v>
      </c>
      <c r="K21" s="44">
        <v>525.78</v>
      </c>
      <c r="L21" s="44">
        <v>1438.0198800000001</v>
      </c>
      <c r="M21" s="44">
        <v>1515.67295352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2850</v>
      </c>
      <c r="F22" s="44">
        <v>21255</v>
      </c>
      <c r="G22" s="44">
        <v>18508</v>
      </c>
      <c r="H22" s="45">
        <v>3625</v>
      </c>
      <c r="I22" s="44">
        <v>4000</v>
      </c>
      <c r="J22" s="46">
        <v>1669</v>
      </c>
      <c r="K22" s="44">
        <v>193.74</v>
      </c>
      <c r="L22" s="44">
        <v>2896.3000399999992</v>
      </c>
      <c r="M22" s="44">
        <v>3052.7002421599996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26545</v>
      </c>
      <c r="H23" s="45">
        <v>4977</v>
      </c>
      <c r="I23" s="44">
        <v>27612</v>
      </c>
      <c r="J23" s="46">
        <v>27848</v>
      </c>
      <c r="K23" s="44">
        <v>34035</v>
      </c>
      <c r="L23" s="44">
        <v>25401.8</v>
      </c>
      <c r="M23" s="44">
        <v>26773.497200000002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233</v>
      </c>
      <c r="F24" s="44">
        <v>224</v>
      </c>
      <c r="G24" s="44">
        <v>146</v>
      </c>
      <c r="H24" s="45">
        <v>257</v>
      </c>
      <c r="I24" s="44">
        <v>291</v>
      </c>
      <c r="J24" s="46">
        <v>67</v>
      </c>
      <c r="K24" s="44">
        <v>77.38</v>
      </c>
      <c r="L24" s="44">
        <v>235.42547999999999</v>
      </c>
      <c r="M24" s="44">
        <v>248.13845591999998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14960</v>
      </c>
      <c r="H25" s="45">
        <v>0</v>
      </c>
      <c r="I25" s="44">
        <v>17842</v>
      </c>
      <c r="J25" s="46">
        <v>3105</v>
      </c>
      <c r="K25" s="44">
        <v>19793</v>
      </c>
      <c r="L25" s="44">
        <v>4473</v>
      </c>
      <c r="M25" s="44">
        <v>4714.5420000000004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73</v>
      </c>
      <c r="F30" s="44">
        <v>415</v>
      </c>
      <c r="G30" s="44">
        <v>2</v>
      </c>
      <c r="H30" s="45">
        <v>530</v>
      </c>
      <c r="I30" s="44">
        <v>504</v>
      </c>
      <c r="J30" s="46">
        <v>68</v>
      </c>
      <c r="K30" s="44">
        <v>868.56</v>
      </c>
      <c r="L30" s="44">
        <v>2140.7597599999999</v>
      </c>
      <c r="M30" s="44">
        <v>2256.3607870400001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600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1772</v>
      </c>
      <c r="F32" s="44">
        <v>1623</v>
      </c>
      <c r="G32" s="44">
        <v>1610</v>
      </c>
      <c r="H32" s="45">
        <v>3451</v>
      </c>
      <c r="I32" s="44">
        <v>1448</v>
      </c>
      <c r="J32" s="46">
        <v>969</v>
      </c>
      <c r="K32" s="44">
        <v>3542</v>
      </c>
      <c r="L32" s="44">
        <v>1575.3759999999997</v>
      </c>
      <c r="M32" s="44">
        <v>1660.4463040000001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86</v>
      </c>
      <c r="I36" s="44">
        <v>29</v>
      </c>
      <c r="J36" s="46">
        <v>140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5117</v>
      </c>
      <c r="F37" s="44">
        <v>2288</v>
      </c>
      <c r="G37" s="44">
        <v>3729</v>
      </c>
      <c r="H37" s="45">
        <v>2520</v>
      </c>
      <c r="I37" s="44">
        <v>4316</v>
      </c>
      <c r="J37" s="46">
        <v>7917</v>
      </c>
      <c r="K37" s="44">
        <v>10142.710000000001</v>
      </c>
      <c r="L37" s="44">
        <v>2949.7971199999997</v>
      </c>
      <c r="M37" s="44">
        <v>3109.0861644799998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3895</v>
      </c>
      <c r="F38" s="44">
        <v>2889.4</v>
      </c>
      <c r="G38" s="44">
        <v>4791</v>
      </c>
      <c r="H38" s="45">
        <v>6481</v>
      </c>
      <c r="I38" s="44">
        <v>7175</v>
      </c>
      <c r="J38" s="46">
        <v>6378</v>
      </c>
      <c r="K38" s="44">
        <v>7047.98</v>
      </c>
      <c r="L38" s="44">
        <v>5592.9490800000003</v>
      </c>
      <c r="M38" s="44">
        <v>5894.96833032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105592</v>
      </c>
      <c r="F39" s="44">
        <v>107512</v>
      </c>
      <c r="G39" s="44">
        <v>48669</v>
      </c>
      <c r="H39" s="45">
        <v>6023</v>
      </c>
      <c r="I39" s="44">
        <v>2595</v>
      </c>
      <c r="J39" s="46">
        <v>4981</v>
      </c>
      <c r="K39" s="44">
        <v>2059.6400000000021</v>
      </c>
      <c r="L39" s="44">
        <v>25396.975440000009</v>
      </c>
      <c r="M39" s="44">
        <v>26768.412113760012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8752</v>
      </c>
      <c r="F40" s="44">
        <v>10743</v>
      </c>
      <c r="G40" s="44">
        <v>12960</v>
      </c>
      <c r="H40" s="45">
        <v>9731</v>
      </c>
      <c r="I40" s="44">
        <v>27433</v>
      </c>
      <c r="J40" s="46">
        <v>9225</v>
      </c>
      <c r="K40" s="44">
        <v>3414</v>
      </c>
      <c r="L40" s="44">
        <v>4064.3420000000001</v>
      </c>
      <c r="M40" s="44">
        <v>4283.816468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310408</v>
      </c>
      <c r="F41" s="44">
        <v>182685</v>
      </c>
      <c r="G41" s="44">
        <v>366070</v>
      </c>
      <c r="H41" s="45">
        <v>339149</v>
      </c>
      <c r="I41" s="44">
        <v>371117</v>
      </c>
      <c r="J41" s="46">
        <v>384936</v>
      </c>
      <c r="K41" s="44">
        <v>357592.1</v>
      </c>
      <c r="L41" s="44">
        <v>380762.6226</v>
      </c>
      <c r="M41" s="44">
        <v>401323.80422040005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39518</v>
      </c>
      <c r="F42" s="44">
        <v>23512</v>
      </c>
      <c r="G42" s="44">
        <v>18593</v>
      </c>
      <c r="H42" s="45">
        <v>25662</v>
      </c>
      <c r="I42" s="44">
        <v>25367</v>
      </c>
      <c r="J42" s="46">
        <v>24967</v>
      </c>
      <c r="K42" s="44">
        <v>27279.680000000004</v>
      </c>
      <c r="L42" s="44">
        <v>26094.211879999999</v>
      </c>
      <c r="M42" s="44">
        <v>27503.299321520004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6824</v>
      </c>
      <c r="F43" s="44">
        <v>12061.2</v>
      </c>
      <c r="G43" s="44">
        <v>10998</v>
      </c>
      <c r="H43" s="45">
        <v>4616</v>
      </c>
      <c r="I43" s="44">
        <v>4466</v>
      </c>
      <c r="J43" s="46">
        <v>3267</v>
      </c>
      <c r="K43" s="44">
        <v>6184.04</v>
      </c>
      <c r="L43" s="44">
        <v>6753.0234399999999</v>
      </c>
      <c r="M43" s="44">
        <v>7117.6867057599993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2059</v>
      </c>
      <c r="F44" s="44">
        <v>8870</v>
      </c>
      <c r="G44" s="44">
        <v>6741</v>
      </c>
      <c r="H44" s="45">
        <v>6147</v>
      </c>
      <c r="I44" s="44">
        <v>6900</v>
      </c>
      <c r="J44" s="46">
        <v>2507</v>
      </c>
      <c r="K44" s="44">
        <v>8693.14</v>
      </c>
      <c r="L44" s="44">
        <v>6518.8864399999993</v>
      </c>
      <c r="M44" s="44">
        <v>6870.9063077600003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1298</v>
      </c>
      <c r="F45" s="44">
        <v>2909.4</v>
      </c>
      <c r="G45" s="44">
        <v>577</v>
      </c>
      <c r="H45" s="45">
        <v>1412</v>
      </c>
      <c r="I45" s="44">
        <v>1444</v>
      </c>
      <c r="J45" s="46">
        <v>854</v>
      </c>
      <c r="K45" s="44">
        <v>1225.8200000000002</v>
      </c>
      <c r="L45" s="44">
        <v>3115.17632</v>
      </c>
      <c r="M45" s="44">
        <v>3283.3958412799998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1537</v>
      </c>
      <c r="H46" s="52">
        <v>231</v>
      </c>
      <c r="I46" s="51">
        <v>193</v>
      </c>
      <c r="J46" s="53">
        <v>163</v>
      </c>
      <c r="K46" s="51">
        <v>506.9</v>
      </c>
      <c r="L46" s="51">
        <v>256.36540000000002</v>
      </c>
      <c r="M46" s="51">
        <v>270.20913159999998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393</v>
      </c>
      <c r="F47" s="59">
        <f t="shared" ref="F47:M47" si="3">SUM(F48:F49)</f>
        <v>100</v>
      </c>
      <c r="G47" s="59">
        <f t="shared" si="3"/>
        <v>117</v>
      </c>
      <c r="H47" s="60">
        <f t="shared" si="3"/>
        <v>0</v>
      </c>
      <c r="I47" s="59">
        <f t="shared" si="3"/>
        <v>0</v>
      </c>
      <c r="J47" s="61">
        <f t="shared" si="3"/>
        <v>11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393</v>
      </c>
      <c r="F48" s="36">
        <v>100</v>
      </c>
      <c r="G48" s="36">
        <v>117</v>
      </c>
      <c r="H48" s="37">
        <v>0</v>
      </c>
      <c r="I48" s="36">
        <v>0</v>
      </c>
      <c r="J48" s="38">
        <v>11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272158</v>
      </c>
      <c r="F51" s="27">
        <f t="shared" ref="F51:M51" si="4">F52+F59+F62+F63+F64+F72+F73</f>
        <v>296253</v>
      </c>
      <c r="G51" s="27">
        <f t="shared" si="4"/>
        <v>337001</v>
      </c>
      <c r="H51" s="28">
        <f t="shared" si="4"/>
        <v>415048</v>
      </c>
      <c r="I51" s="27">
        <f t="shared" si="4"/>
        <v>419787</v>
      </c>
      <c r="J51" s="29">
        <f t="shared" si="4"/>
        <v>412358</v>
      </c>
      <c r="K51" s="27">
        <f t="shared" si="4"/>
        <v>436603</v>
      </c>
      <c r="L51" s="27">
        <f t="shared" si="4"/>
        <v>437139.3</v>
      </c>
      <c r="M51" s="27">
        <f t="shared" si="4"/>
        <v>460435.53419999994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6427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9">
        <f>SUM(E57:E58)</f>
        <v>0</v>
      </c>
      <c r="F56" s="59">
        <f t="shared" ref="F56:M56" si="7">SUM(F57:F58)</f>
        <v>6427</v>
      </c>
      <c r="G56" s="59">
        <f t="shared" si="7"/>
        <v>0</v>
      </c>
      <c r="H56" s="60">
        <f t="shared" si="7"/>
        <v>0</v>
      </c>
      <c r="I56" s="59">
        <f t="shared" si="7"/>
        <v>0</v>
      </c>
      <c r="J56" s="61">
        <f t="shared" si="7"/>
        <v>0</v>
      </c>
      <c r="K56" s="59">
        <f t="shared" si="7"/>
        <v>0</v>
      </c>
      <c r="L56" s="59">
        <f t="shared" si="7"/>
        <v>0</v>
      </c>
      <c r="M56" s="59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6427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1863</v>
      </c>
      <c r="F59" s="59">
        <f t="shared" ref="F59:M59" si="8">SUM(F60:F61)</f>
        <v>1479</v>
      </c>
      <c r="G59" s="59">
        <f t="shared" si="8"/>
        <v>1455</v>
      </c>
      <c r="H59" s="60">
        <f t="shared" si="8"/>
        <v>1235</v>
      </c>
      <c r="I59" s="59">
        <f t="shared" si="8"/>
        <v>1235</v>
      </c>
      <c r="J59" s="61">
        <f t="shared" si="8"/>
        <v>1235</v>
      </c>
      <c r="K59" s="59">
        <f t="shared" si="8"/>
        <v>1127</v>
      </c>
      <c r="L59" s="59">
        <f t="shared" si="8"/>
        <v>1701.7</v>
      </c>
      <c r="M59" s="59">
        <f t="shared" si="8"/>
        <v>1793.5918000000001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1863</v>
      </c>
      <c r="F61" s="51">
        <v>1479</v>
      </c>
      <c r="G61" s="51">
        <v>1455</v>
      </c>
      <c r="H61" s="52">
        <v>1235</v>
      </c>
      <c r="I61" s="51">
        <v>1235</v>
      </c>
      <c r="J61" s="53">
        <v>1235</v>
      </c>
      <c r="K61" s="51">
        <v>1127</v>
      </c>
      <c r="L61" s="51">
        <v>1701.7</v>
      </c>
      <c r="M61" s="51">
        <v>1793.5918000000001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8" t="s">
        <v>0</v>
      </c>
      <c r="E64" s="51">
        <f>E65+E68</f>
        <v>266163</v>
      </c>
      <c r="F64" s="51">
        <f t="shared" ref="F64:M64" si="9">F65+F68</f>
        <v>283749</v>
      </c>
      <c r="G64" s="51">
        <f t="shared" si="9"/>
        <v>330570</v>
      </c>
      <c r="H64" s="52">
        <f t="shared" si="9"/>
        <v>408562</v>
      </c>
      <c r="I64" s="51">
        <f t="shared" si="9"/>
        <v>408662</v>
      </c>
      <c r="J64" s="53">
        <f t="shared" si="9"/>
        <v>403950</v>
      </c>
      <c r="K64" s="51">
        <f t="shared" si="9"/>
        <v>431623</v>
      </c>
      <c r="L64" s="51">
        <f t="shared" si="9"/>
        <v>431445</v>
      </c>
      <c r="M64" s="51">
        <f t="shared" si="9"/>
        <v>454433.74199999997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51669</v>
      </c>
      <c r="F65" s="59">
        <f t="shared" ref="F65:M65" si="10">SUM(F66:F67)</f>
        <v>61429</v>
      </c>
      <c r="G65" s="59">
        <f t="shared" si="10"/>
        <v>68773</v>
      </c>
      <c r="H65" s="60">
        <f t="shared" si="10"/>
        <v>102088</v>
      </c>
      <c r="I65" s="59">
        <f t="shared" si="10"/>
        <v>102188</v>
      </c>
      <c r="J65" s="61">
        <f t="shared" si="10"/>
        <v>102188</v>
      </c>
      <c r="K65" s="59">
        <f t="shared" si="10"/>
        <v>113741</v>
      </c>
      <c r="L65" s="59">
        <f t="shared" si="10"/>
        <v>98053</v>
      </c>
      <c r="M65" s="59">
        <f t="shared" si="10"/>
        <v>103347.86199999999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51669</v>
      </c>
      <c r="F67" s="51">
        <v>61429</v>
      </c>
      <c r="G67" s="51">
        <v>68773</v>
      </c>
      <c r="H67" s="52">
        <v>102088</v>
      </c>
      <c r="I67" s="51">
        <v>102188</v>
      </c>
      <c r="J67" s="53">
        <v>102188</v>
      </c>
      <c r="K67" s="51">
        <v>113741</v>
      </c>
      <c r="L67" s="51">
        <v>98053</v>
      </c>
      <c r="M67" s="53">
        <v>103347.86199999999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214494</v>
      </c>
      <c r="F68" s="44">
        <f t="shared" ref="F68:M68" si="11">SUM(F69:F70)</f>
        <v>222320</v>
      </c>
      <c r="G68" s="44">
        <f t="shared" si="11"/>
        <v>261797</v>
      </c>
      <c r="H68" s="45">
        <f t="shared" si="11"/>
        <v>306474</v>
      </c>
      <c r="I68" s="44">
        <f t="shared" si="11"/>
        <v>306474</v>
      </c>
      <c r="J68" s="46">
        <f t="shared" si="11"/>
        <v>301762</v>
      </c>
      <c r="K68" s="44">
        <f t="shared" si="11"/>
        <v>317882</v>
      </c>
      <c r="L68" s="44">
        <f t="shared" si="11"/>
        <v>333392</v>
      </c>
      <c r="M68" s="44">
        <f t="shared" si="11"/>
        <v>351085.88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214494</v>
      </c>
      <c r="F70" s="51">
        <v>222320</v>
      </c>
      <c r="G70" s="51">
        <v>261797</v>
      </c>
      <c r="H70" s="52">
        <v>306474</v>
      </c>
      <c r="I70" s="51">
        <v>306474</v>
      </c>
      <c r="J70" s="53">
        <v>301762</v>
      </c>
      <c r="K70" s="51">
        <v>317882</v>
      </c>
      <c r="L70" s="51">
        <v>333392</v>
      </c>
      <c r="M70" s="53">
        <v>351085.88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4132</v>
      </c>
      <c r="F73" s="44">
        <f t="shared" ref="F73:M73" si="12">SUM(F74:F75)</f>
        <v>4598</v>
      </c>
      <c r="G73" s="44">
        <f t="shared" si="12"/>
        <v>4976</v>
      </c>
      <c r="H73" s="45">
        <f t="shared" si="12"/>
        <v>5251</v>
      </c>
      <c r="I73" s="44">
        <f t="shared" si="12"/>
        <v>9890</v>
      </c>
      <c r="J73" s="46">
        <f t="shared" si="12"/>
        <v>7173</v>
      </c>
      <c r="K73" s="44">
        <f t="shared" si="12"/>
        <v>3853</v>
      </c>
      <c r="L73" s="44">
        <f t="shared" si="12"/>
        <v>3992.6</v>
      </c>
      <c r="M73" s="44">
        <f t="shared" si="12"/>
        <v>4208.2004000000006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4132</v>
      </c>
      <c r="F75" s="51">
        <v>4598</v>
      </c>
      <c r="G75" s="51">
        <v>4976</v>
      </c>
      <c r="H75" s="52">
        <v>5251</v>
      </c>
      <c r="I75" s="51">
        <v>9890</v>
      </c>
      <c r="J75" s="53">
        <v>7173</v>
      </c>
      <c r="K75" s="51">
        <v>3853</v>
      </c>
      <c r="L75" s="51">
        <v>3992.6</v>
      </c>
      <c r="M75" s="51">
        <v>4208.2004000000006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23985</v>
      </c>
      <c r="F77" s="27">
        <f t="shared" ref="F77:M77" si="13">F78+F81+F84+F85+F86+F87+F88</f>
        <v>370935</v>
      </c>
      <c r="G77" s="27">
        <f t="shared" si="13"/>
        <v>64745</v>
      </c>
      <c r="H77" s="28">
        <f t="shared" si="13"/>
        <v>94979</v>
      </c>
      <c r="I77" s="27">
        <f t="shared" si="13"/>
        <v>77928</v>
      </c>
      <c r="J77" s="29">
        <f t="shared" si="13"/>
        <v>95809</v>
      </c>
      <c r="K77" s="27">
        <f t="shared" si="13"/>
        <v>211576.1</v>
      </c>
      <c r="L77" s="27">
        <f t="shared" si="13"/>
        <v>48093.041999999994</v>
      </c>
      <c r="M77" s="27">
        <f t="shared" si="13"/>
        <v>50690.066267999995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14470</v>
      </c>
      <c r="F78" s="59">
        <f t="shared" ref="F78:M78" si="14">SUM(F79:F80)</f>
        <v>6923</v>
      </c>
      <c r="G78" s="59">
        <f t="shared" si="14"/>
        <v>15861</v>
      </c>
      <c r="H78" s="60">
        <f t="shared" si="14"/>
        <v>4000</v>
      </c>
      <c r="I78" s="59">
        <f t="shared" si="14"/>
        <v>22900</v>
      </c>
      <c r="J78" s="61">
        <f t="shared" si="14"/>
        <v>20902</v>
      </c>
      <c r="K78" s="59">
        <f t="shared" si="14"/>
        <v>148017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9080</v>
      </c>
      <c r="F79" s="36">
        <v>6923</v>
      </c>
      <c r="G79" s="36">
        <v>15861</v>
      </c>
      <c r="H79" s="37">
        <v>4000</v>
      </c>
      <c r="I79" s="36">
        <v>22900</v>
      </c>
      <c r="J79" s="38">
        <v>20902</v>
      </c>
      <c r="K79" s="36">
        <v>148017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5390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9515</v>
      </c>
      <c r="F81" s="44">
        <f t="shared" ref="F81:M81" si="15">SUM(F82:F83)</f>
        <v>364012</v>
      </c>
      <c r="G81" s="44">
        <f t="shared" si="15"/>
        <v>48884</v>
      </c>
      <c r="H81" s="45">
        <f t="shared" si="15"/>
        <v>90979</v>
      </c>
      <c r="I81" s="44">
        <f t="shared" si="15"/>
        <v>55028</v>
      </c>
      <c r="J81" s="46">
        <f t="shared" si="15"/>
        <v>74907</v>
      </c>
      <c r="K81" s="44">
        <f t="shared" si="15"/>
        <v>63559.1</v>
      </c>
      <c r="L81" s="44">
        <f t="shared" si="15"/>
        <v>48093.041999999994</v>
      </c>
      <c r="M81" s="44">
        <f t="shared" si="15"/>
        <v>50690.066267999995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362981</v>
      </c>
      <c r="G82" s="36">
        <v>23844</v>
      </c>
      <c r="H82" s="37">
        <v>63783</v>
      </c>
      <c r="I82" s="36">
        <v>41235</v>
      </c>
      <c r="J82" s="38">
        <v>63003</v>
      </c>
      <c r="K82" s="36">
        <v>43843</v>
      </c>
      <c r="L82" s="36">
        <v>42777.483999999997</v>
      </c>
      <c r="M82" s="36">
        <v>45087.468135999996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9515</v>
      </c>
      <c r="F83" s="51">
        <v>1031</v>
      </c>
      <c r="G83" s="51">
        <v>25040</v>
      </c>
      <c r="H83" s="52">
        <v>27196</v>
      </c>
      <c r="I83" s="51">
        <v>13793</v>
      </c>
      <c r="J83" s="53">
        <v>11904</v>
      </c>
      <c r="K83" s="51">
        <v>19716.099999999999</v>
      </c>
      <c r="L83" s="51">
        <v>5315.558</v>
      </c>
      <c r="M83" s="51">
        <v>5602.5981319999992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8</v>
      </c>
      <c r="F90" s="27">
        <v>1138</v>
      </c>
      <c r="G90" s="27">
        <v>1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1315591</v>
      </c>
      <c r="F92" s="103">
        <f t="shared" ref="F92:M92" si="16">F4+F51+F77+F90</f>
        <v>1582911</v>
      </c>
      <c r="G92" s="103">
        <f t="shared" si="16"/>
        <v>1452471</v>
      </c>
      <c r="H92" s="104">
        <f t="shared" si="16"/>
        <v>1532362</v>
      </c>
      <c r="I92" s="103">
        <f t="shared" si="16"/>
        <v>1569443</v>
      </c>
      <c r="J92" s="105">
        <f t="shared" si="16"/>
        <v>1532770</v>
      </c>
      <c r="K92" s="103">
        <f t="shared" si="16"/>
        <v>1708027.02</v>
      </c>
      <c r="L92" s="103">
        <f t="shared" si="16"/>
        <v>1600525.0333800002</v>
      </c>
      <c r="M92" s="103">
        <f t="shared" si="16"/>
        <v>1686490.3931825201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178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126</v>
      </c>
      <c r="F3" s="22" t="s">
        <v>122</v>
      </c>
      <c r="G3" s="22" t="s">
        <v>123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226616</v>
      </c>
      <c r="F4" s="27">
        <f t="shared" ref="F4:M4" si="0">F5+F8+F47</f>
        <v>251334</v>
      </c>
      <c r="G4" s="27">
        <f t="shared" si="0"/>
        <v>255010</v>
      </c>
      <c r="H4" s="28">
        <f t="shared" si="0"/>
        <v>296829</v>
      </c>
      <c r="I4" s="27">
        <f t="shared" si="0"/>
        <v>281273</v>
      </c>
      <c r="J4" s="29">
        <f t="shared" si="0"/>
        <v>265072</v>
      </c>
      <c r="K4" s="27">
        <f t="shared" si="0"/>
        <v>273132.98</v>
      </c>
      <c r="L4" s="27">
        <f t="shared" si="0"/>
        <v>275485.95908</v>
      </c>
      <c r="M4" s="27">
        <f t="shared" si="0"/>
        <v>291056.05487032002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155870</v>
      </c>
      <c r="F5" s="59">
        <f t="shared" ref="F5:M5" si="1">SUM(F6:F7)</f>
        <v>168910</v>
      </c>
      <c r="G5" s="59">
        <f t="shared" si="1"/>
        <v>183212</v>
      </c>
      <c r="H5" s="60">
        <f t="shared" si="1"/>
        <v>217205</v>
      </c>
      <c r="I5" s="59">
        <f t="shared" si="1"/>
        <v>201974</v>
      </c>
      <c r="J5" s="61">
        <f t="shared" si="1"/>
        <v>192620</v>
      </c>
      <c r="K5" s="59">
        <f t="shared" si="1"/>
        <v>203809.12</v>
      </c>
      <c r="L5" s="59">
        <f t="shared" si="1"/>
        <v>209659.99952000001</v>
      </c>
      <c r="M5" s="59">
        <f t="shared" si="1"/>
        <v>221675.49349408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134573</v>
      </c>
      <c r="F6" s="36">
        <v>144612</v>
      </c>
      <c r="G6" s="36">
        <v>156561</v>
      </c>
      <c r="H6" s="37">
        <v>196145</v>
      </c>
      <c r="I6" s="36">
        <v>180914</v>
      </c>
      <c r="J6" s="38">
        <v>171560</v>
      </c>
      <c r="K6" s="36">
        <v>181485.9</v>
      </c>
      <c r="L6" s="36">
        <v>185552.7114</v>
      </c>
      <c r="M6" s="36">
        <v>196266.4118156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21297</v>
      </c>
      <c r="F7" s="51">
        <v>24298</v>
      </c>
      <c r="G7" s="51">
        <v>26651</v>
      </c>
      <c r="H7" s="52">
        <v>21060</v>
      </c>
      <c r="I7" s="51">
        <v>21060</v>
      </c>
      <c r="J7" s="53">
        <v>21060</v>
      </c>
      <c r="K7" s="51">
        <v>22323.219999999998</v>
      </c>
      <c r="L7" s="51">
        <v>24107.288120000001</v>
      </c>
      <c r="M7" s="51">
        <v>25409.081678480001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70353</v>
      </c>
      <c r="F8" s="59">
        <f t="shared" ref="F8:M8" si="2">SUM(F9:F46)</f>
        <v>82323.999999999985</v>
      </c>
      <c r="G8" s="59">
        <f t="shared" si="2"/>
        <v>71681</v>
      </c>
      <c r="H8" s="60">
        <f t="shared" si="2"/>
        <v>79624</v>
      </c>
      <c r="I8" s="59">
        <f t="shared" si="2"/>
        <v>79299</v>
      </c>
      <c r="J8" s="61">
        <f t="shared" si="2"/>
        <v>72441</v>
      </c>
      <c r="K8" s="59">
        <f t="shared" si="2"/>
        <v>69323.860000000015</v>
      </c>
      <c r="L8" s="59">
        <f t="shared" si="2"/>
        <v>65825.959560000003</v>
      </c>
      <c r="M8" s="59">
        <f t="shared" si="2"/>
        <v>69380.561376240017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357</v>
      </c>
      <c r="F9" s="36">
        <v>256</v>
      </c>
      <c r="G9" s="36">
        <v>212</v>
      </c>
      <c r="H9" s="37">
        <v>380</v>
      </c>
      <c r="I9" s="36">
        <v>376</v>
      </c>
      <c r="J9" s="38">
        <v>255</v>
      </c>
      <c r="K9" s="36">
        <v>644.79999999999995</v>
      </c>
      <c r="L9" s="36">
        <v>441.20280000000002</v>
      </c>
      <c r="M9" s="36">
        <v>465.02775120000001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1918</v>
      </c>
      <c r="F10" s="44">
        <v>2403</v>
      </c>
      <c r="G10" s="44">
        <v>765</v>
      </c>
      <c r="H10" s="45">
        <v>482</v>
      </c>
      <c r="I10" s="44">
        <v>1276</v>
      </c>
      <c r="J10" s="46">
        <v>728</v>
      </c>
      <c r="K10" s="44">
        <v>2486.44</v>
      </c>
      <c r="L10" s="44">
        <v>534.96623999999997</v>
      </c>
      <c r="M10" s="44">
        <v>563.85441695999998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145</v>
      </c>
      <c r="F11" s="44">
        <v>222</v>
      </c>
      <c r="G11" s="44">
        <v>366</v>
      </c>
      <c r="H11" s="45">
        <v>635</v>
      </c>
      <c r="I11" s="44">
        <v>2380</v>
      </c>
      <c r="J11" s="46">
        <v>2435</v>
      </c>
      <c r="K11" s="44">
        <v>777.22</v>
      </c>
      <c r="L11" s="44">
        <v>704.18811999999991</v>
      </c>
      <c r="M11" s="44">
        <v>742.21427848000008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6213</v>
      </c>
      <c r="F12" s="44">
        <v>5781</v>
      </c>
      <c r="G12" s="44">
        <v>6133</v>
      </c>
      <c r="H12" s="45">
        <v>7468</v>
      </c>
      <c r="I12" s="44">
        <v>7468</v>
      </c>
      <c r="J12" s="46">
        <v>7481</v>
      </c>
      <c r="K12" s="44">
        <v>6916.36</v>
      </c>
      <c r="L12" s="44">
        <v>8280.5125599999992</v>
      </c>
      <c r="M12" s="44">
        <v>8727.6602382399997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1797</v>
      </c>
      <c r="F13" s="44">
        <v>2891</v>
      </c>
      <c r="G13" s="44">
        <v>2883</v>
      </c>
      <c r="H13" s="45">
        <v>3541</v>
      </c>
      <c r="I13" s="44">
        <v>3454</v>
      </c>
      <c r="J13" s="46">
        <v>3084</v>
      </c>
      <c r="K13" s="44">
        <v>3828.46</v>
      </c>
      <c r="L13" s="44">
        <v>3926.1191600000002</v>
      </c>
      <c r="M13" s="44">
        <v>4138.1295946400005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1109</v>
      </c>
      <c r="F14" s="44">
        <v>1327</v>
      </c>
      <c r="G14" s="44">
        <v>1409</v>
      </c>
      <c r="H14" s="45">
        <v>1020</v>
      </c>
      <c r="I14" s="44">
        <v>1735</v>
      </c>
      <c r="J14" s="46">
        <v>1319</v>
      </c>
      <c r="K14" s="44">
        <v>1771.48</v>
      </c>
      <c r="L14" s="44">
        <v>1142.13608</v>
      </c>
      <c r="M14" s="44">
        <v>1203.8114283200002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10793</v>
      </c>
      <c r="F15" s="44">
        <v>19810</v>
      </c>
      <c r="G15" s="44">
        <v>15853</v>
      </c>
      <c r="H15" s="45">
        <v>14909</v>
      </c>
      <c r="I15" s="44">
        <v>10256</v>
      </c>
      <c r="J15" s="46">
        <v>10460</v>
      </c>
      <c r="K15" s="44">
        <v>10474.740000000002</v>
      </c>
      <c r="L15" s="44">
        <v>13060.01404</v>
      </c>
      <c r="M15" s="44">
        <v>13765.254798160002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2762</v>
      </c>
      <c r="F16" s="44">
        <v>8930</v>
      </c>
      <c r="G16" s="44">
        <v>9316</v>
      </c>
      <c r="H16" s="45">
        <v>10628</v>
      </c>
      <c r="I16" s="44">
        <v>10907</v>
      </c>
      <c r="J16" s="46">
        <v>8559</v>
      </c>
      <c r="K16" s="44">
        <v>14509.92</v>
      </c>
      <c r="L16" s="44">
        <v>10338.580319999999</v>
      </c>
      <c r="M16" s="44">
        <v>10896.863657279999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3723</v>
      </c>
      <c r="F17" s="44">
        <v>1303</v>
      </c>
      <c r="G17" s="44">
        <v>2338</v>
      </c>
      <c r="H17" s="45">
        <v>7953</v>
      </c>
      <c r="I17" s="44">
        <v>8064</v>
      </c>
      <c r="J17" s="46">
        <v>3305</v>
      </c>
      <c r="K17" s="44">
        <v>3497</v>
      </c>
      <c r="L17" s="44">
        <v>169.452</v>
      </c>
      <c r="M17" s="44">
        <v>178.602408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4509</v>
      </c>
      <c r="F18" s="44">
        <v>1271</v>
      </c>
      <c r="G18" s="44">
        <v>11</v>
      </c>
      <c r="H18" s="45">
        <v>949</v>
      </c>
      <c r="I18" s="44">
        <v>432</v>
      </c>
      <c r="J18" s="46">
        <v>223</v>
      </c>
      <c r="K18" s="44">
        <v>-3.999999999996362E-2</v>
      </c>
      <c r="L18" s="44">
        <v>252.33416000000011</v>
      </c>
      <c r="M18" s="44">
        <v>265.96020464000014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4568</v>
      </c>
      <c r="F21" s="44">
        <v>0</v>
      </c>
      <c r="G21" s="44">
        <v>3567</v>
      </c>
      <c r="H21" s="45">
        <v>5919</v>
      </c>
      <c r="I21" s="44">
        <v>5919</v>
      </c>
      <c r="J21" s="46">
        <v>7151</v>
      </c>
      <c r="K21" s="44">
        <v>126</v>
      </c>
      <c r="L21" s="44">
        <v>131.89599999999999</v>
      </c>
      <c r="M21" s="44">
        <v>139.018384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612</v>
      </c>
      <c r="F22" s="44">
        <v>371</v>
      </c>
      <c r="G22" s="44">
        <v>179</v>
      </c>
      <c r="H22" s="45">
        <v>20</v>
      </c>
      <c r="I22" s="44">
        <v>480</v>
      </c>
      <c r="J22" s="46">
        <v>334</v>
      </c>
      <c r="K22" s="44">
        <v>43.36</v>
      </c>
      <c r="L22" s="44">
        <v>22.542560000000002</v>
      </c>
      <c r="M22" s="44">
        <v>23.759858240000003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24</v>
      </c>
      <c r="K23" s="44">
        <v>355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144</v>
      </c>
      <c r="F24" s="44">
        <v>124</v>
      </c>
      <c r="G24" s="44">
        <v>83</v>
      </c>
      <c r="H24" s="45">
        <v>185</v>
      </c>
      <c r="I24" s="44">
        <v>159</v>
      </c>
      <c r="J24" s="46">
        <v>43</v>
      </c>
      <c r="K24" s="44">
        <v>42.980000000000004</v>
      </c>
      <c r="L24" s="44">
        <v>149.19507999999999</v>
      </c>
      <c r="M24" s="44">
        <v>157.25161431999999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1757</v>
      </c>
      <c r="H25" s="45">
        <v>0</v>
      </c>
      <c r="I25" s="44">
        <v>4413</v>
      </c>
      <c r="J25" s="46">
        <v>1962</v>
      </c>
      <c r="K25" s="44">
        <v>500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4</v>
      </c>
      <c r="J30" s="46">
        <v>0</v>
      </c>
      <c r="K30" s="44">
        <v>0</v>
      </c>
      <c r="L30" s="44">
        <v>1702</v>
      </c>
      <c r="M30" s="44">
        <v>1793.9080000000001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25</v>
      </c>
      <c r="F32" s="44">
        <v>287</v>
      </c>
      <c r="G32" s="44">
        <v>68</v>
      </c>
      <c r="H32" s="45">
        <v>0</v>
      </c>
      <c r="I32" s="44">
        <v>79</v>
      </c>
      <c r="J32" s="46">
        <v>68</v>
      </c>
      <c r="K32" s="44">
        <v>35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124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441</v>
      </c>
      <c r="F37" s="44">
        <v>370</v>
      </c>
      <c r="G37" s="44">
        <v>376</v>
      </c>
      <c r="H37" s="45">
        <v>534</v>
      </c>
      <c r="I37" s="44">
        <v>664</v>
      </c>
      <c r="J37" s="46">
        <v>995</v>
      </c>
      <c r="K37" s="44">
        <v>830.06</v>
      </c>
      <c r="L37" s="44">
        <v>810.89675999999997</v>
      </c>
      <c r="M37" s="44">
        <v>854.68518504000008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1693</v>
      </c>
      <c r="F38" s="44">
        <v>1668.4</v>
      </c>
      <c r="G38" s="44">
        <v>2025</v>
      </c>
      <c r="H38" s="45">
        <v>2337</v>
      </c>
      <c r="I38" s="44">
        <v>2028</v>
      </c>
      <c r="J38" s="46">
        <v>2154</v>
      </c>
      <c r="K38" s="44">
        <v>2348.6600000000003</v>
      </c>
      <c r="L38" s="44">
        <v>3181.5543600000001</v>
      </c>
      <c r="M38" s="44">
        <v>3353.3582954400003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7479</v>
      </c>
      <c r="F39" s="44">
        <v>13440</v>
      </c>
      <c r="G39" s="44">
        <v>5074</v>
      </c>
      <c r="H39" s="45">
        <v>2096</v>
      </c>
      <c r="I39" s="44">
        <v>30</v>
      </c>
      <c r="J39" s="46">
        <v>1837</v>
      </c>
      <c r="K39" s="44">
        <v>1109.1800000000007</v>
      </c>
      <c r="L39" s="44">
        <v>2304.1042800000005</v>
      </c>
      <c r="M39" s="44">
        <v>2428.5259111200007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1412</v>
      </c>
      <c r="F40" s="44">
        <v>2229</v>
      </c>
      <c r="G40" s="44">
        <v>1279</v>
      </c>
      <c r="H40" s="45">
        <v>1477</v>
      </c>
      <c r="I40" s="44">
        <v>1338</v>
      </c>
      <c r="J40" s="46">
        <v>1102</v>
      </c>
      <c r="K40" s="44">
        <v>18</v>
      </c>
      <c r="L40" s="44">
        <v>377.19200000000001</v>
      </c>
      <c r="M40" s="44">
        <v>397.56036800000004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96</v>
      </c>
      <c r="F41" s="44">
        <v>0</v>
      </c>
      <c r="G41" s="44">
        <v>0</v>
      </c>
      <c r="H41" s="45">
        <v>1706</v>
      </c>
      <c r="I41" s="44">
        <v>1417</v>
      </c>
      <c r="J41" s="46">
        <v>1354</v>
      </c>
      <c r="K41" s="44">
        <v>1515.9399999999998</v>
      </c>
      <c r="L41" s="44">
        <v>1892.1512399999999</v>
      </c>
      <c r="M41" s="44">
        <v>1994.32740696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16249</v>
      </c>
      <c r="F42" s="44">
        <v>11036</v>
      </c>
      <c r="G42" s="44">
        <v>9418</v>
      </c>
      <c r="H42" s="45">
        <v>11897</v>
      </c>
      <c r="I42" s="44">
        <v>12627</v>
      </c>
      <c r="J42" s="46">
        <v>13202</v>
      </c>
      <c r="K42" s="44">
        <v>13337.04</v>
      </c>
      <c r="L42" s="44">
        <v>9488.1978400000007</v>
      </c>
      <c r="M42" s="44">
        <v>10000.560523360002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2553</v>
      </c>
      <c r="F43" s="44">
        <v>1964.2</v>
      </c>
      <c r="G43" s="44">
        <v>1471</v>
      </c>
      <c r="H43" s="45">
        <v>2368</v>
      </c>
      <c r="I43" s="44">
        <v>2348</v>
      </c>
      <c r="J43" s="46">
        <v>2481</v>
      </c>
      <c r="K43" s="44">
        <v>3091.24</v>
      </c>
      <c r="L43" s="44">
        <v>3718.7810399999998</v>
      </c>
      <c r="M43" s="44">
        <v>3919.5952161599998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994</v>
      </c>
      <c r="F44" s="44">
        <v>5738</v>
      </c>
      <c r="G44" s="44">
        <v>5238</v>
      </c>
      <c r="H44" s="45">
        <v>2619</v>
      </c>
      <c r="I44" s="44">
        <v>698</v>
      </c>
      <c r="J44" s="46">
        <v>1205</v>
      </c>
      <c r="K44" s="44">
        <v>647.81999999999994</v>
      </c>
      <c r="L44" s="44">
        <v>2640.9617199999998</v>
      </c>
      <c r="M44" s="44">
        <v>2783.5736528800003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761</v>
      </c>
      <c r="F45" s="44">
        <v>902.4</v>
      </c>
      <c r="G45" s="44">
        <v>328</v>
      </c>
      <c r="H45" s="45">
        <v>385</v>
      </c>
      <c r="I45" s="44">
        <v>564</v>
      </c>
      <c r="J45" s="46">
        <v>402</v>
      </c>
      <c r="K45" s="44">
        <v>390.20000000000005</v>
      </c>
      <c r="L45" s="44">
        <v>428.32320000000004</v>
      </c>
      <c r="M45" s="44">
        <v>451.45265280000012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1532</v>
      </c>
      <c r="H46" s="52">
        <v>116</v>
      </c>
      <c r="I46" s="51">
        <v>183</v>
      </c>
      <c r="J46" s="53">
        <v>154</v>
      </c>
      <c r="K46" s="51">
        <v>27</v>
      </c>
      <c r="L46" s="51">
        <v>128.65799999999999</v>
      </c>
      <c r="M46" s="51">
        <v>135.60553199999998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393</v>
      </c>
      <c r="F47" s="59">
        <f t="shared" ref="F47:M47" si="3">SUM(F48:F49)</f>
        <v>100</v>
      </c>
      <c r="G47" s="59">
        <f t="shared" si="3"/>
        <v>117</v>
      </c>
      <c r="H47" s="60">
        <f t="shared" si="3"/>
        <v>0</v>
      </c>
      <c r="I47" s="59">
        <f t="shared" si="3"/>
        <v>0</v>
      </c>
      <c r="J47" s="61">
        <f t="shared" si="3"/>
        <v>11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393</v>
      </c>
      <c r="F48" s="36">
        <v>100</v>
      </c>
      <c r="G48" s="36">
        <v>117</v>
      </c>
      <c r="H48" s="37">
        <v>0</v>
      </c>
      <c r="I48" s="36">
        <v>0</v>
      </c>
      <c r="J48" s="38">
        <v>11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1982</v>
      </c>
      <c r="F51" s="27">
        <f t="shared" ref="F51:M51" si="4">F52+F59+F62+F63+F64+F72+F73</f>
        <v>3448</v>
      </c>
      <c r="G51" s="27">
        <f t="shared" si="4"/>
        <v>1995</v>
      </c>
      <c r="H51" s="28">
        <f t="shared" si="4"/>
        <v>1756</v>
      </c>
      <c r="I51" s="27">
        <f t="shared" si="4"/>
        <v>4016</v>
      </c>
      <c r="J51" s="29">
        <f t="shared" si="4"/>
        <v>2571</v>
      </c>
      <c r="K51" s="27">
        <f t="shared" si="4"/>
        <v>1827</v>
      </c>
      <c r="L51" s="27">
        <f t="shared" si="4"/>
        <v>1911</v>
      </c>
      <c r="M51" s="27">
        <f t="shared" si="4"/>
        <v>2014.1940000000002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1982</v>
      </c>
      <c r="F73" s="44">
        <f t="shared" ref="F73:M73" si="12">SUM(F74:F75)</f>
        <v>3448</v>
      </c>
      <c r="G73" s="44">
        <f t="shared" si="12"/>
        <v>1995</v>
      </c>
      <c r="H73" s="45">
        <f t="shared" si="12"/>
        <v>1756</v>
      </c>
      <c r="I73" s="44">
        <f t="shared" si="12"/>
        <v>4016</v>
      </c>
      <c r="J73" s="46">
        <f t="shared" si="12"/>
        <v>2571</v>
      </c>
      <c r="K73" s="44">
        <f t="shared" si="12"/>
        <v>1827</v>
      </c>
      <c r="L73" s="44">
        <f t="shared" si="12"/>
        <v>1911</v>
      </c>
      <c r="M73" s="44">
        <f t="shared" si="12"/>
        <v>2014.1940000000002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1982</v>
      </c>
      <c r="F75" s="51">
        <v>3448</v>
      </c>
      <c r="G75" s="51">
        <v>1995</v>
      </c>
      <c r="H75" s="52">
        <v>1756</v>
      </c>
      <c r="I75" s="51">
        <v>4016</v>
      </c>
      <c r="J75" s="53">
        <v>2571</v>
      </c>
      <c r="K75" s="51">
        <v>1827</v>
      </c>
      <c r="L75" s="51">
        <v>1911</v>
      </c>
      <c r="M75" s="51">
        <v>2014.1940000000002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837</v>
      </c>
      <c r="F77" s="27">
        <f t="shared" ref="F77:M77" si="13">F78+F81+F84+F85+F86+F87+F88</f>
        <v>361886</v>
      </c>
      <c r="G77" s="27">
        <f t="shared" si="13"/>
        <v>10939</v>
      </c>
      <c r="H77" s="28">
        <f t="shared" si="13"/>
        <v>12289</v>
      </c>
      <c r="I77" s="27">
        <f t="shared" si="13"/>
        <v>10085</v>
      </c>
      <c r="J77" s="29">
        <f t="shared" si="13"/>
        <v>11727</v>
      </c>
      <c r="K77" s="27">
        <f t="shared" si="13"/>
        <v>9206</v>
      </c>
      <c r="L77" s="27">
        <f t="shared" si="13"/>
        <v>9683.18</v>
      </c>
      <c r="M77" s="27">
        <f t="shared" si="13"/>
        <v>10206.07172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837</v>
      </c>
      <c r="F81" s="44">
        <f t="shared" ref="F81:M81" si="15">SUM(F82:F83)</f>
        <v>361886</v>
      </c>
      <c r="G81" s="44">
        <f t="shared" si="15"/>
        <v>10939</v>
      </c>
      <c r="H81" s="45">
        <f t="shared" si="15"/>
        <v>12289</v>
      </c>
      <c r="I81" s="44">
        <f t="shared" si="15"/>
        <v>10085</v>
      </c>
      <c r="J81" s="46">
        <f t="shared" si="15"/>
        <v>11727</v>
      </c>
      <c r="K81" s="44">
        <f t="shared" si="15"/>
        <v>9206</v>
      </c>
      <c r="L81" s="44">
        <f t="shared" si="15"/>
        <v>9683.18</v>
      </c>
      <c r="M81" s="44">
        <f t="shared" si="15"/>
        <v>10206.07172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361315</v>
      </c>
      <c r="G82" s="36">
        <v>0</v>
      </c>
      <c r="H82" s="37">
        <v>9075</v>
      </c>
      <c r="I82" s="36">
        <v>4982</v>
      </c>
      <c r="J82" s="38">
        <v>6262</v>
      </c>
      <c r="K82" s="36">
        <v>3320</v>
      </c>
      <c r="L82" s="36">
        <v>6842.04</v>
      </c>
      <c r="M82" s="36">
        <v>7211.5101600000007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837</v>
      </c>
      <c r="F83" s="51">
        <v>571</v>
      </c>
      <c r="G83" s="51">
        <v>10939</v>
      </c>
      <c r="H83" s="52">
        <v>3214</v>
      </c>
      <c r="I83" s="51">
        <v>5103</v>
      </c>
      <c r="J83" s="53">
        <v>5465</v>
      </c>
      <c r="K83" s="51">
        <v>5886</v>
      </c>
      <c r="L83" s="51">
        <v>2841.14</v>
      </c>
      <c r="M83" s="51">
        <v>2994.5615600000001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8</v>
      </c>
      <c r="F90" s="27">
        <v>1135</v>
      </c>
      <c r="G90" s="27">
        <v>1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229443</v>
      </c>
      <c r="F92" s="103">
        <f t="shared" ref="F92:M92" si="16">F4+F51+F77+F90</f>
        <v>617803</v>
      </c>
      <c r="G92" s="103">
        <f t="shared" si="16"/>
        <v>267945</v>
      </c>
      <c r="H92" s="104">
        <f t="shared" si="16"/>
        <v>310874</v>
      </c>
      <c r="I92" s="103">
        <f t="shared" si="16"/>
        <v>295374</v>
      </c>
      <c r="J92" s="105">
        <f t="shared" si="16"/>
        <v>279370</v>
      </c>
      <c r="K92" s="103">
        <f t="shared" si="16"/>
        <v>284165.98</v>
      </c>
      <c r="L92" s="103">
        <f t="shared" si="16"/>
        <v>287080.13907999999</v>
      </c>
      <c r="M92" s="103">
        <f t="shared" si="16"/>
        <v>303276.32059032004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179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126</v>
      </c>
      <c r="F3" s="22" t="s">
        <v>122</v>
      </c>
      <c r="G3" s="22" t="s">
        <v>123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8811</v>
      </c>
      <c r="F4" s="27">
        <f t="shared" ref="F4:M4" si="0">F5+F8+F47</f>
        <v>8025</v>
      </c>
      <c r="G4" s="27">
        <f t="shared" si="0"/>
        <v>9552</v>
      </c>
      <c r="H4" s="28">
        <f t="shared" si="0"/>
        <v>12045</v>
      </c>
      <c r="I4" s="27">
        <f t="shared" si="0"/>
        <v>12045</v>
      </c>
      <c r="J4" s="29">
        <f t="shared" si="0"/>
        <v>10096</v>
      </c>
      <c r="K4" s="27">
        <f t="shared" si="0"/>
        <v>14690.970000000001</v>
      </c>
      <c r="L4" s="27">
        <f t="shared" si="0"/>
        <v>13352.896380000002</v>
      </c>
      <c r="M4" s="27">
        <f t="shared" si="0"/>
        <v>14074.952784520001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3079</v>
      </c>
      <c r="F5" s="59">
        <f t="shared" ref="F5:M5" si="1">SUM(F6:F7)</f>
        <v>3355</v>
      </c>
      <c r="G5" s="59">
        <f t="shared" si="1"/>
        <v>3792</v>
      </c>
      <c r="H5" s="60">
        <f t="shared" si="1"/>
        <v>4263</v>
      </c>
      <c r="I5" s="59">
        <f t="shared" si="1"/>
        <v>4263</v>
      </c>
      <c r="J5" s="61">
        <f t="shared" si="1"/>
        <v>4698</v>
      </c>
      <c r="K5" s="59">
        <f t="shared" si="1"/>
        <v>6481.7000000000007</v>
      </c>
      <c r="L5" s="59">
        <f t="shared" si="1"/>
        <v>4798.8658000000005</v>
      </c>
      <c r="M5" s="59">
        <f t="shared" si="1"/>
        <v>5058.0045532000004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2665</v>
      </c>
      <c r="F6" s="36">
        <v>2917</v>
      </c>
      <c r="G6" s="36">
        <v>3307</v>
      </c>
      <c r="H6" s="37">
        <v>3779</v>
      </c>
      <c r="I6" s="36">
        <v>3779</v>
      </c>
      <c r="J6" s="38">
        <v>4214</v>
      </c>
      <c r="K6" s="36">
        <v>5970.77</v>
      </c>
      <c r="L6" s="36">
        <v>4260.3455800000002</v>
      </c>
      <c r="M6" s="36">
        <v>4490.4042413200004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414</v>
      </c>
      <c r="F7" s="51">
        <v>438</v>
      </c>
      <c r="G7" s="51">
        <v>485</v>
      </c>
      <c r="H7" s="52">
        <v>484</v>
      </c>
      <c r="I7" s="51">
        <v>484</v>
      </c>
      <c r="J7" s="53">
        <v>484</v>
      </c>
      <c r="K7" s="51">
        <v>510.93</v>
      </c>
      <c r="L7" s="51">
        <v>538.52021999999999</v>
      </c>
      <c r="M7" s="51">
        <v>567.60031188000005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5732</v>
      </c>
      <c r="F8" s="59">
        <f t="shared" ref="F8:M8" si="2">SUM(F9:F46)</f>
        <v>4670</v>
      </c>
      <c r="G8" s="59">
        <f t="shared" si="2"/>
        <v>5760</v>
      </c>
      <c r="H8" s="60">
        <f t="shared" si="2"/>
        <v>7782</v>
      </c>
      <c r="I8" s="59">
        <f t="shared" si="2"/>
        <v>7782</v>
      </c>
      <c r="J8" s="61">
        <f t="shared" si="2"/>
        <v>5398</v>
      </c>
      <c r="K8" s="59">
        <f t="shared" si="2"/>
        <v>8209.27</v>
      </c>
      <c r="L8" s="59">
        <f t="shared" si="2"/>
        <v>8554.0305800000024</v>
      </c>
      <c r="M8" s="59">
        <f t="shared" si="2"/>
        <v>9016.9482313200006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2</v>
      </c>
      <c r="F9" s="36">
        <v>1</v>
      </c>
      <c r="G9" s="36">
        <v>0</v>
      </c>
      <c r="H9" s="37">
        <v>0</v>
      </c>
      <c r="I9" s="36">
        <v>0</v>
      </c>
      <c r="J9" s="38">
        <v>9</v>
      </c>
      <c r="K9" s="36">
        <v>10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9</v>
      </c>
      <c r="F10" s="44">
        <v>105</v>
      </c>
      <c r="G10" s="44">
        <v>27</v>
      </c>
      <c r="H10" s="45">
        <v>166</v>
      </c>
      <c r="I10" s="44">
        <v>166</v>
      </c>
      <c r="J10" s="46">
        <v>49</v>
      </c>
      <c r="K10" s="44">
        <v>175</v>
      </c>
      <c r="L10" s="44">
        <v>184.45000000000002</v>
      </c>
      <c r="M10" s="44">
        <v>195.41030000000003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3</v>
      </c>
      <c r="F11" s="44">
        <v>13</v>
      </c>
      <c r="G11" s="44">
        <v>7</v>
      </c>
      <c r="H11" s="45">
        <v>40</v>
      </c>
      <c r="I11" s="44">
        <v>40</v>
      </c>
      <c r="J11" s="46">
        <v>40</v>
      </c>
      <c r="K11" s="44">
        <v>42</v>
      </c>
      <c r="L11" s="44">
        <v>44.268000000000001</v>
      </c>
      <c r="M11" s="44">
        <v>46.658472000000003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7</v>
      </c>
      <c r="F14" s="44">
        <v>1</v>
      </c>
      <c r="G14" s="44">
        <v>0</v>
      </c>
      <c r="H14" s="45">
        <v>15</v>
      </c>
      <c r="I14" s="44">
        <v>15</v>
      </c>
      <c r="J14" s="46">
        <v>5</v>
      </c>
      <c r="K14" s="44">
        <v>16</v>
      </c>
      <c r="L14" s="44">
        <v>16.864000000000001</v>
      </c>
      <c r="M14" s="44">
        <v>17.774656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25</v>
      </c>
      <c r="F15" s="44">
        <v>28</v>
      </c>
      <c r="G15" s="44">
        <v>0</v>
      </c>
      <c r="H15" s="45">
        <v>1</v>
      </c>
      <c r="I15" s="44">
        <v>1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136</v>
      </c>
      <c r="G16" s="44">
        <v>0</v>
      </c>
      <c r="H16" s="45">
        <v>300</v>
      </c>
      <c r="I16" s="44">
        <v>300</v>
      </c>
      <c r="J16" s="46">
        <v>0</v>
      </c>
      <c r="K16" s="44">
        <v>317</v>
      </c>
      <c r="L16" s="44">
        <v>334.11799999999999</v>
      </c>
      <c r="M16" s="44">
        <v>352.160372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5468</v>
      </c>
      <c r="F18" s="44">
        <v>4110</v>
      </c>
      <c r="G18" s="44">
        <v>5470</v>
      </c>
      <c r="H18" s="45">
        <v>6847</v>
      </c>
      <c r="I18" s="44">
        <v>6847</v>
      </c>
      <c r="J18" s="46">
        <v>4934</v>
      </c>
      <c r="K18" s="44">
        <v>7223.27</v>
      </c>
      <c r="L18" s="44">
        <v>7515.126580000001</v>
      </c>
      <c r="M18" s="44">
        <v>7920.9434153200018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0</v>
      </c>
      <c r="F22" s="44">
        <v>0</v>
      </c>
      <c r="G22" s="44">
        <v>0</v>
      </c>
      <c r="H22" s="45">
        <v>0</v>
      </c>
      <c r="I22" s="44">
        <v>0</v>
      </c>
      <c r="J22" s="46">
        <v>0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7</v>
      </c>
      <c r="F24" s="44">
        <v>5</v>
      </c>
      <c r="G24" s="44">
        <v>1</v>
      </c>
      <c r="H24" s="45">
        <v>5</v>
      </c>
      <c r="I24" s="44">
        <v>5</v>
      </c>
      <c r="J24" s="46">
        <v>1</v>
      </c>
      <c r="K24" s="44">
        <v>5</v>
      </c>
      <c r="L24" s="44">
        <v>5.2700000000000005</v>
      </c>
      <c r="M24" s="44">
        <v>5.5545800000000005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3</v>
      </c>
      <c r="I32" s="44">
        <v>3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14</v>
      </c>
      <c r="I36" s="44">
        <v>14</v>
      </c>
      <c r="J36" s="46">
        <v>14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3</v>
      </c>
      <c r="F37" s="44">
        <v>0</v>
      </c>
      <c r="G37" s="44">
        <v>0</v>
      </c>
      <c r="H37" s="45">
        <v>42</v>
      </c>
      <c r="I37" s="44">
        <v>42</v>
      </c>
      <c r="J37" s="46">
        <v>42</v>
      </c>
      <c r="K37" s="44">
        <v>15</v>
      </c>
      <c r="L37" s="44">
        <v>18.810000000000002</v>
      </c>
      <c r="M37" s="44">
        <v>19.825740000000003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11</v>
      </c>
      <c r="F38" s="44">
        <v>35</v>
      </c>
      <c r="G38" s="44">
        <v>15</v>
      </c>
      <c r="H38" s="45">
        <v>7</v>
      </c>
      <c r="I38" s="44">
        <v>7</v>
      </c>
      <c r="J38" s="46">
        <v>7</v>
      </c>
      <c r="K38" s="44">
        <v>44</v>
      </c>
      <c r="L38" s="44">
        <v>46.376000000000005</v>
      </c>
      <c r="M38" s="44">
        <v>48.88030400000001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22</v>
      </c>
      <c r="G39" s="44">
        <v>0</v>
      </c>
      <c r="H39" s="45">
        <v>0</v>
      </c>
      <c r="I39" s="44">
        <v>0</v>
      </c>
      <c r="J39" s="46">
        <v>0</v>
      </c>
      <c r="K39" s="44">
        <v>7</v>
      </c>
      <c r="L39" s="44">
        <v>7.3780000000000001</v>
      </c>
      <c r="M39" s="44">
        <v>7.7764120000000005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197</v>
      </c>
      <c r="F42" s="44">
        <v>195</v>
      </c>
      <c r="G42" s="44">
        <v>176</v>
      </c>
      <c r="H42" s="45">
        <v>300</v>
      </c>
      <c r="I42" s="44">
        <v>300</v>
      </c>
      <c r="J42" s="46">
        <v>295</v>
      </c>
      <c r="K42" s="44">
        <v>311</v>
      </c>
      <c r="L42" s="44">
        <v>331.79400000000004</v>
      </c>
      <c r="M42" s="44">
        <v>349.71087600000004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19</v>
      </c>
      <c r="G43" s="44">
        <v>3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0</v>
      </c>
      <c r="G44" s="44">
        <v>26</v>
      </c>
      <c r="H44" s="45">
        <v>2</v>
      </c>
      <c r="I44" s="44">
        <v>2</v>
      </c>
      <c r="J44" s="46">
        <v>2</v>
      </c>
      <c r="K44" s="44">
        <v>2</v>
      </c>
      <c r="L44" s="44">
        <v>2.3080000000000003</v>
      </c>
      <c r="M44" s="44">
        <v>2.4326319999999999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0</v>
      </c>
      <c r="G45" s="44">
        <v>35</v>
      </c>
      <c r="H45" s="45">
        <v>40</v>
      </c>
      <c r="I45" s="44">
        <v>40</v>
      </c>
      <c r="J45" s="46">
        <v>0</v>
      </c>
      <c r="K45" s="44">
        <v>42</v>
      </c>
      <c r="L45" s="44">
        <v>47.268000000000001</v>
      </c>
      <c r="M45" s="44">
        <v>49.820472000000002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0</v>
      </c>
      <c r="G51" s="27">
        <f t="shared" si="4"/>
        <v>0</v>
      </c>
      <c r="H51" s="28">
        <f t="shared" si="4"/>
        <v>0</v>
      </c>
      <c r="I51" s="27">
        <f t="shared" si="4"/>
        <v>0</v>
      </c>
      <c r="J51" s="29">
        <f t="shared" si="4"/>
        <v>0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250</v>
      </c>
      <c r="F77" s="27">
        <f t="shared" ref="F77:M77" si="13">F78+F81+F84+F85+F86+F87+F88</f>
        <v>21</v>
      </c>
      <c r="G77" s="27">
        <f t="shared" si="13"/>
        <v>47</v>
      </c>
      <c r="H77" s="28">
        <f t="shared" si="13"/>
        <v>177</v>
      </c>
      <c r="I77" s="27">
        <f t="shared" si="13"/>
        <v>177</v>
      </c>
      <c r="J77" s="29">
        <f t="shared" si="13"/>
        <v>177</v>
      </c>
      <c r="K77" s="27">
        <f t="shared" si="13"/>
        <v>187</v>
      </c>
      <c r="L77" s="27">
        <f t="shared" si="13"/>
        <v>197.49800000000002</v>
      </c>
      <c r="M77" s="27">
        <f t="shared" si="13"/>
        <v>208.16289200000003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250</v>
      </c>
      <c r="F81" s="44">
        <f t="shared" ref="F81:M81" si="15">SUM(F82:F83)</f>
        <v>21</v>
      </c>
      <c r="G81" s="44">
        <f t="shared" si="15"/>
        <v>47</v>
      </c>
      <c r="H81" s="45">
        <f t="shared" si="15"/>
        <v>177</v>
      </c>
      <c r="I81" s="44">
        <f t="shared" si="15"/>
        <v>177</v>
      </c>
      <c r="J81" s="46">
        <f t="shared" si="15"/>
        <v>177</v>
      </c>
      <c r="K81" s="44">
        <f t="shared" si="15"/>
        <v>187</v>
      </c>
      <c r="L81" s="44">
        <f t="shared" si="15"/>
        <v>197.49800000000002</v>
      </c>
      <c r="M81" s="44">
        <f t="shared" si="15"/>
        <v>208.16289200000003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250</v>
      </c>
      <c r="F83" s="51">
        <v>21</v>
      </c>
      <c r="G83" s="51">
        <v>47</v>
      </c>
      <c r="H83" s="52">
        <v>177</v>
      </c>
      <c r="I83" s="51">
        <v>177</v>
      </c>
      <c r="J83" s="53">
        <v>177</v>
      </c>
      <c r="K83" s="51">
        <v>187</v>
      </c>
      <c r="L83" s="51">
        <v>197.49800000000002</v>
      </c>
      <c r="M83" s="51">
        <v>208.16289200000003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9061</v>
      </c>
      <c r="F92" s="103">
        <f t="shared" ref="F92:M92" si="16">F4+F51+F77+F90</f>
        <v>8046</v>
      </c>
      <c r="G92" s="103">
        <f t="shared" si="16"/>
        <v>9599</v>
      </c>
      <c r="H92" s="104">
        <f t="shared" si="16"/>
        <v>12222</v>
      </c>
      <c r="I92" s="103">
        <f t="shared" si="16"/>
        <v>12222</v>
      </c>
      <c r="J92" s="105">
        <f t="shared" si="16"/>
        <v>10273</v>
      </c>
      <c r="K92" s="103">
        <f t="shared" si="16"/>
        <v>14877.970000000001</v>
      </c>
      <c r="L92" s="103">
        <f t="shared" si="16"/>
        <v>13550.394380000002</v>
      </c>
      <c r="M92" s="103">
        <f t="shared" si="16"/>
        <v>14283.115676520001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180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126</v>
      </c>
      <c r="F3" s="22" t="s">
        <v>122</v>
      </c>
      <c r="G3" s="22" t="s">
        <v>123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478601</v>
      </c>
      <c r="F4" s="27">
        <f t="shared" ref="F4:M4" si="0">F5+F8+F47</f>
        <v>360692</v>
      </c>
      <c r="G4" s="27">
        <f t="shared" si="0"/>
        <v>509299</v>
      </c>
      <c r="H4" s="28">
        <f t="shared" si="0"/>
        <v>438896</v>
      </c>
      <c r="I4" s="27">
        <f t="shared" si="0"/>
        <v>486307</v>
      </c>
      <c r="J4" s="29">
        <f t="shared" si="0"/>
        <v>482476</v>
      </c>
      <c r="K4" s="27">
        <f t="shared" si="0"/>
        <v>464909.01999999996</v>
      </c>
      <c r="L4" s="27">
        <f t="shared" si="0"/>
        <v>522208.37492000009</v>
      </c>
      <c r="M4" s="27">
        <f t="shared" si="0"/>
        <v>550407.14116568014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61316</v>
      </c>
      <c r="F5" s="59">
        <f t="shared" ref="F5:M5" si="1">SUM(F6:F7)</f>
        <v>67249</v>
      </c>
      <c r="G5" s="59">
        <f t="shared" si="1"/>
        <v>68737</v>
      </c>
      <c r="H5" s="60">
        <f t="shared" si="1"/>
        <v>71155</v>
      </c>
      <c r="I5" s="59">
        <f t="shared" si="1"/>
        <v>71155</v>
      </c>
      <c r="J5" s="61">
        <f t="shared" si="1"/>
        <v>71048</v>
      </c>
      <c r="K5" s="59">
        <f t="shared" si="1"/>
        <v>71707</v>
      </c>
      <c r="L5" s="59">
        <f t="shared" si="1"/>
        <v>79277.982000000004</v>
      </c>
      <c r="M5" s="59">
        <f t="shared" si="1"/>
        <v>83558.507027999993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52734</v>
      </c>
      <c r="F6" s="36">
        <v>57652</v>
      </c>
      <c r="G6" s="36">
        <v>59001</v>
      </c>
      <c r="H6" s="37">
        <v>63720</v>
      </c>
      <c r="I6" s="36">
        <v>63720</v>
      </c>
      <c r="J6" s="38">
        <v>63613</v>
      </c>
      <c r="K6" s="36">
        <v>63826</v>
      </c>
      <c r="L6" s="36">
        <v>71034.456000000006</v>
      </c>
      <c r="M6" s="36">
        <v>74869.830623999995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8582</v>
      </c>
      <c r="F7" s="51">
        <v>9597</v>
      </c>
      <c r="G7" s="51">
        <v>9736</v>
      </c>
      <c r="H7" s="52">
        <v>7435</v>
      </c>
      <c r="I7" s="51">
        <v>7435</v>
      </c>
      <c r="J7" s="53">
        <v>7435</v>
      </c>
      <c r="K7" s="51">
        <v>7881</v>
      </c>
      <c r="L7" s="51">
        <v>8243.5259999999998</v>
      </c>
      <c r="M7" s="51">
        <v>8688.6764039999998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417285</v>
      </c>
      <c r="F8" s="59">
        <f t="shared" ref="F8:M8" si="2">SUM(F9:F46)</f>
        <v>293443</v>
      </c>
      <c r="G8" s="59">
        <f t="shared" si="2"/>
        <v>440562</v>
      </c>
      <c r="H8" s="60">
        <f t="shared" si="2"/>
        <v>367741</v>
      </c>
      <c r="I8" s="59">
        <f t="shared" si="2"/>
        <v>415152</v>
      </c>
      <c r="J8" s="61">
        <f t="shared" si="2"/>
        <v>411428</v>
      </c>
      <c r="K8" s="59">
        <f t="shared" si="2"/>
        <v>393202.01999999996</v>
      </c>
      <c r="L8" s="59">
        <f t="shared" si="2"/>
        <v>442930.39292000007</v>
      </c>
      <c r="M8" s="59">
        <f t="shared" si="2"/>
        <v>466848.63413768011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177</v>
      </c>
      <c r="F9" s="36">
        <v>144</v>
      </c>
      <c r="G9" s="36">
        <v>88</v>
      </c>
      <c r="H9" s="37">
        <v>117</v>
      </c>
      <c r="I9" s="36">
        <v>88</v>
      </c>
      <c r="J9" s="38">
        <v>62</v>
      </c>
      <c r="K9" s="36">
        <v>267.96000000000004</v>
      </c>
      <c r="L9" s="36">
        <v>17.840160000000001</v>
      </c>
      <c r="M9" s="36">
        <v>18.803528640000003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911</v>
      </c>
      <c r="F10" s="44">
        <v>849</v>
      </c>
      <c r="G10" s="44">
        <v>320.39999999999998</v>
      </c>
      <c r="H10" s="45">
        <v>1251</v>
      </c>
      <c r="I10" s="44">
        <v>300</v>
      </c>
      <c r="J10" s="46">
        <v>863</v>
      </c>
      <c r="K10" s="44">
        <v>840.36</v>
      </c>
      <c r="L10" s="44">
        <v>1655.1485599999999</v>
      </c>
      <c r="M10" s="44">
        <v>1744.5265822399999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87</v>
      </c>
      <c r="F11" s="44">
        <v>94</v>
      </c>
      <c r="G11" s="44">
        <v>180</v>
      </c>
      <c r="H11" s="45">
        <v>820</v>
      </c>
      <c r="I11" s="44">
        <v>978</v>
      </c>
      <c r="J11" s="46">
        <v>204</v>
      </c>
      <c r="K11" s="44">
        <v>277.58000000000004</v>
      </c>
      <c r="L11" s="44">
        <v>859.47367999999994</v>
      </c>
      <c r="M11" s="44">
        <v>905.88525872000002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7</v>
      </c>
      <c r="I13" s="44">
        <v>47</v>
      </c>
      <c r="J13" s="46">
        <v>0</v>
      </c>
      <c r="K13" s="44">
        <v>25</v>
      </c>
      <c r="L13" s="44">
        <v>180.96</v>
      </c>
      <c r="M13" s="44">
        <v>190.73184000000001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864</v>
      </c>
      <c r="F14" s="44">
        <v>876</v>
      </c>
      <c r="G14" s="44">
        <v>575</v>
      </c>
      <c r="H14" s="45">
        <v>529</v>
      </c>
      <c r="I14" s="44">
        <v>601</v>
      </c>
      <c r="J14" s="46">
        <v>498</v>
      </c>
      <c r="K14" s="44">
        <v>534.9</v>
      </c>
      <c r="L14" s="44">
        <v>967.44079999999997</v>
      </c>
      <c r="M14" s="44">
        <v>1019.6826032000001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719</v>
      </c>
      <c r="F15" s="44">
        <v>457</v>
      </c>
      <c r="G15" s="44">
        <v>32</v>
      </c>
      <c r="H15" s="45">
        <v>14</v>
      </c>
      <c r="I15" s="44">
        <v>14</v>
      </c>
      <c r="J15" s="46">
        <v>129</v>
      </c>
      <c r="K15" s="44">
        <v>36.960000000000008</v>
      </c>
      <c r="L15" s="44">
        <v>1246.7855599999998</v>
      </c>
      <c r="M15" s="44">
        <v>1314.1119802400001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845</v>
      </c>
      <c r="F16" s="44">
        <v>0</v>
      </c>
      <c r="G16" s="44">
        <v>3</v>
      </c>
      <c r="H16" s="45">
        <v>70</v>
      </c>
      <c r="I16" s="44">
        <v>1742</v>
      </c>
      <c r="J16" s="46">
        <v>24</v>
      </c>
      <c r="K16" s="44">
        <v>80</v>
      </c>
      <c r="L16" s="44">
        <v>96.231999999999999</v>
      </c>
      <c r="M16" s="44">
        <v>101.42852800000001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16297</v>
      </c>
      <c r="F17" s="44">
        <v>1408</v>
      </c>
      <c r="G17" s="44">
        <v>1</v>
      </c>
      <c r="H17" s="45">
        <v>5398</v>
      </c>
      <c r="I17" s="44">
        <v>1621</v>
      </c>
      <c r="J17" s="46">
        <v>5541</v>
      </c>
      <c r="K17" s="44">
        <v>4399.58</v>
      </c>
      <c r="L17" s="44">
        <v>2283.17868</v>
      </c>
      <c r="M17" s="44">
        <v>2406.47032872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21257</v>
      </c>
      <c r="F18" s="44">
        <v>29710</v>
      </c>
      <c r="G18" s="44">
        <v>11565.6</v>
      </c>
      <c r="H18" s="45">
        <v>0</v>
      </c>
      <c r="I18" s="44">
        <v>4912</v>
      </c>
      <c r="J18" s="46">
        <v>4223</v>
      </c>
      <c r="K18" s="44">
        <v>7970</v>
      </c>
      <c r="L18" s="44">
        <v>18060.236000000001</v>
      </c>
      <c r="M18" s="44">
        <v>19035.488744000002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90</v>
      </c>
      <c r="F21" s="44">
        <v>0</v>
      </c>
      <c r="G21" s="44">
        <v>0</v>
      </c>
      <c r="H21" s="45">
        <v>3250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67</v>
      </c>
      <c r="F22" s="44">
        <v>19838</v>
      </c>
      <c r="G22" s="44">
        <v>16337</v>
      </c>
      <c r="H22" s="45">
        <v>0</v>
      </c>
      <c r="I22" s="44">
        <v>662</v>
      </c>
      <c r="J22" s="46">
        <v>510</v>
      </c>
      <c r="K22" s="44">
        <v>150</v>
      </c>
      <c r="L22" s="44">
        <v>2470.7999999999988</v>
      </c>
      <c r="M22" s="44">
        <v>2604.223199999999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1600</v>
      </c>
      <c r="I23" s="44">
        <v>479</v>
      </c>
      <c r="J23" s="46">
        <v>0</v>
      </c>
      <c r="K23" s="44">
        <v>1567</v>
      </c>
      <c r="L23" s="44">
        <v>1764</v>
      </c>
      <c r="M23" s="44">
        <v>1859.2560000000001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37</v>
      </c>
      <c r="F24" s="44">
        <v>18</v>
      </c>
      <c r="G24" s="44">
        <v>14</v>
      </c>
      <c r="H24" s="45">
        <v>7</v>
      </c>
      <c r="I24" s="44">
        <v>25</v>
      </c>
      <c r="J24" s="46">
        <v>10</v>
      </c>
      <c r="K24" s="44">
        <v>23</v>
      </c>
      <c r="L24" s="44">
        <v>12.552</v>
      </c>
      <c r="M24" s="44">
        <v>13.229808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737</v>
      </c>
      <c r="H25" s="45">
        <v>0</v>
      </c>
      <c r="I25" s="44">
        <v>1633</v>
      </c>
      <c r="J25" s="46">
        <v>1143</v>
      </c>
      <c r="K25" s="44">
        <v>1488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71</v>
      </c>
      <c r="F30" s="44">
        <v>415</v>
      </c>
      <c r="G30" s="44">
        <v>2</v>
      </c>
      <c r="H30" s="45">
        <v>454</v>
      </c>
      <c r="I30" s="44">
        <v>424</v>
      </c>
      <c r="J30" s="46">
        <v>68</v>
      </c>
      <c r="K30" s="44">
        <v>804</v>
      </c>
      <c r="L30" s="44">
        <v>354.59399999999999</v>
      </c>
      <c r="M30" s="44">
        <v>373.742076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558</v>
      </c>
      <c r="F32" s="44">
        <v>997</v>
      </c>
      <c r="G32" s="44">
        <v>696</v>
      </c>
      <c r="H32" s="45">
        <v>2929</v>
      </c>
      <c r="I32" s="44">
        <v>808</v>
      </c>
      <c r="J32" s="46">
        <v>782</v>
      </c>
      <c r="K32" s="44">
        <v>2468</v>
      </c>
      <c r="L32" s="44">
        <v>999.12999999999988</v>
      </c>
      <c r="M32" s="44">
        <v>1053.08302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72</v>
      </c>
      <c r="I36" s="44">
        <v>15</v>
      </c>
      <c r="J36" s="46">
        <v>2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200</v>
      </c>
      <c r="F37" s="44">
        <v>496</v>
      </c>
      <c r="G37" s="44">
        <v>277</v>
      </c>
      <c r="H37" s="45">
        <v>380</v>
      </c>
      <c r="I37" s="44">
        <v>1040</v>
      </c>
      <c r="J37" s="46">
        <v>896</v>
      </c>
      <c r="K37" s="44">
        <v>523.64</v>
      </c>
      <c r="L37" s="44">
        <v>611.63544000000002</v>
      </c>
      <c r="M37" s="44">
        <v>644.66375376000008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979</v>
      </c>
      <c r="F38" s="44">
        <v>719</v>
      </c>
      <c r="G38" s="44">
        <v>893</v>
      </c>
      <c r="H38" s="45">
        <v>943</v>
      </c>
      <c r="I38" s="44">
        <v>778</v>
      </c>
      <c r="J38" s="46">
        <v>623</v>
      </c>
      <c r="K38" s="44">
        <v>586.42000000000007</v>
      </c>
      <c r="L38" s="44">
        <v>860.4513199999999</v>
      </c>
      <c r="M38" s="44">
        <v>906.91569128000003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50807</v>
      </c>
      <c r="F39" s="44">
        <v>37773</v>
      </c>
      <c r="G39" s="44">
        <v>27100</v>
      </c>
      <c r="H39" s="45">
        <v>624</v>
      </c>
      <c r="I39" s="44">
        <v>1250</v>
      </c>
      <c r="J39" s="46">
        <v>1698</v>
      </c>
      <c r="K39" s="44">
        <v>314</v>
      </c>
      <c r="L39" s="44">
        <v>20073.650000000009</v>
      </c>
      <c r="M39" s="44">
        <v>21157.627100000009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3929</v>
      </c>
      <c r="F40" s="44">
        <v>5124</v>
      </c>
      <c r="G40" s="44">
        <v>8982</v>
      </c>
      <c r="H40" s="45">
        <v>4926</v>
      </c>
      <c r="I40" s="44">
        <v>22397</v>
      </c>
      <c r="J40" s="46">
        <v>5190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310144</v>
      </c>
      <c r="F41" s="44">
        <v>182685</v>
      </c>
      <c r="G41" s="44">
        <v>366070</v>
      </c>
      <c r="H41" s="45">
        <v>337016</v>
      </c>
      <c r="I41" s="44">
        <v>369700</v>
      </c>
      <c r="J41" s="46">
        <v>383582</v>
      </c>
      <c r="K41" s="44">
        <v>356076</v>
      </c>
      <c r="L41" s="44">
        <v>378397.51200000005</v>
      </c>
      <c r="M41" s="44">
        <v>398830.97764800006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8112</v>
      </c>
      <c r="F42" s="44">
        <v>6549</v>
      </c>
      <c r="G42" s="44">
        <v>4950</v>
      </c>
      <c r="H42" s="45">
        <v>5980</v>
      </c>
      <c r="I42" s="44">
        <v>4480</v>
      </c>
      <c r="J42" s="46">
        <v>4286</v>
      </c>
      <c r="K42" s="44">
        <v>6546.16</v>
      </c>
      <c r="L42" s="44">
        <v>8345.9013599999998</v>
      </c>
      <c r="M42" s="44">
        <v>8796.580033440001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6</v>
      </c>
      <c r="F43" s="44">
        <v>1914</v>
      </c>
      <c r="G43" s="44">
        <v>916</v>
      </c>
      <c r="H43" s="45">
        <v>530</v>
      </c>
      <c r="I43" s="44">
        <v>473</v>
      </c>
      <c r="J43" s="46">
        <v>336</v>
      </c>
      <c r="K43" s="44">
        <v>535.86</v>
      </c>
      <c r="L43" s="44">
        <v>1130.68516</v>
      </c>
      <c r="M43" s="44">
        <v>1191.7421586400001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883</v>
      </c>
      <c r="F44" s="44">
        <v>1837</v>
      </c>
      <c r="G44" s="44">
        <v>798</v>
      </c>
      <c r="H44" s="45">
        <v>581</v>
      </c>
      <c r="I44" s="44">
        <v>519</v>
      </c>
      <c r="J44" s="46">
        <v>669</v>
      </c>
      <c r="K44" s="44">
        <v>7292.98</v>
      </c>
      <c r="L44" s="44">
        <v>727.79507999999998</v>
      </c>
      <c r="M44" s="44">
        <v>767.09601431999999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245</v>
      </c>
      <c r="F45" s="44">
        <v>1540</v>
      </c>
      <c r="G45" s="44">
        <v>20</v>
      </c>
      <c r="H45" s="45">
        <v>243</v>
      </c>
      <c r="I45" s="44">
        <v>156</v>
      </c>
      <c r="J45" s="46">
        <v>80</v>
      </c>
      <c r="K45" s="44">
        <v>214.62</v>
      </c>
      <c r="L45" s="44">
        <v>1814.3911199999998</v>
      </c>
      <c r="M45" s="44">
        <v>1912.3682404799999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5</v>
      </c>
      <c r="H46" s="52">
        <v>0</v>
      </c>
      <c r="I46" s="51">
        <v>10</v>
      </c>
      <c r="J46" s="53">
        <v>9</v>
      </c>
      <c r="K46" s="51">
        <v>180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269076</v>
      </c>
      <c r="F51" s="27">
        <f t="shared" ref="F51:M51" si="4">F52+F59+F62+F63+F64+F72+F73</f>
        <v>285559</v>
      </c>
      <c r="G51" s="27">
        <f t="shared" si="4"/>
        <v>333338</v>
      </c>
      <c r="H51" s="28">
        <f t="shared" si="4"/>
        <v>412082</v>
      </c>
      <c r="I51" s="27">
        <f t="shared" si="4"/>
        <v>412399</v>
      </c>
      <c r="J51" s="29">
        <f t="shared" si="4"/>
        <v>406645</v>
      </c>
      <c r="K51" s="27">
        <f t="shared" si="4"/>
        <v>433493</v>
      </c>
      <c r="L51" s="27">
        <f t="shared" si="4"/>
        <v>433886.3</v>
      </c>
      <c r="M51" s="27">
        <f t="shared" si="4"/>
        <v>457006.87219999998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1863</v>
      </c>
      <c r="F59" s="59">
        <f t="shared" ref="F59:M59" si="8">SUM(F60:F61)</f>
        <v>1479</v>
      </c>
      <c r="G59" s="59">
        <f t="shared" si="8"/>
        <v>1455</v>
      </c>
      <c r="H59" s="60">
        <f t="shared" si="8"/>
        <v>1235</v>
      </c>
      <c r="I59" s="59">
        <f t="shared" si="8"/>
        <v>1235</v>
      </c>
      <c r="J59" s="61">
        <f t="shared" si="8"/>
        <v>1235</v>
      </c>
      <c r="K59" s="59">
        <f t="shared" si="8"/>
        <v>1127</v>
      </c>
      <c r="L59" s="59">
        <f t="shared" si="8"/>
        <v>1701.7</v>
      </c>
      <c r="M59" s="59">
        <f t="shared" si="8"/>
        <v>1793.5918000000001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1863</v>
      </c>
      <c r="F61" s="51">
        <v>1479</v>
      </c>
      <c r="G61" s="51">
        <v>1455</v>
      </c>
      <c r="H61" s="52">
        <v>1235</v>
      </c>
      <c r="I61" s="51">
        <v>1235</v>
      </c>
      <c r="J61" s="53">
        <v>1235</v>
      </c>
      <c r="K61" s="51">
        <v>1127</v>
      </c>
      <c r="L61" s="51">
        <v>1701.7</v>
      </c>
      <c r="M61" s="51">
        <v>1793.5918000000001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266163</v>
      </c>
      <c r="F64" s="51">
        <f t="shared" ref="F64:M64" si="9">F65+F68</f>
        <v>283749</v>
      </c>
      <c r="G64" s="51">
        <f t="shared" si="9"/>
        <v>330570</v>
      </c>
      <c r="H64" s="52">
        <f t="shared" si="9"/>
        <v>408562</v>
      </c>
      <c r="I64" s="51">
        <f t="shared" si="9"/>
        <v>408662</v>
      </c>
      <c r="J64" s="53">
        <f t="shared" si="9"/>
        <v>403950</v>
      </c>
      <c r="K64" s="51">
        <f t="shared" si="9"/>
        <v>431623</v>
      </c>
      <c r="L64" s="51">
        <f t="shared" si="9"/>
        <v>431445</v>
      </c>
      <c r="M64" s="51">
        <f t="shared" si="9"/>
        <v>454433.74199999997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51669</v>
      </c>
      <c r="F65" s="59">
        <f t="shared" ref="F65:M65" si="10">SUM(F66:F67)</f>
        <v>61429</v>
      </c>
      <c r="G65" s="59">
        <f t="shared" si="10"/>
        <v>68773</v>
      </c>
      <c r="H65" s="60">
        <f t="shared" si="10"/>
        <v>102088</v>
      </c>
      <c r="I65" s="59">
        <f t="shared" si="10"/>
        <v>102188</v>
      </c>
      <c r="J65" s="61">
        <f t="shared" si="10"/>
        <v>102188</v>
      </c>
      <c r="K65" s="59">
        <f t="shared" si="10"/>
        <v>113741</v>
      </c>
      <c r="L65" s="59">
        <f t="shared" si="10"/>
        <v>98053</v>
      </c>
      <c r="M65" s="59">
        <f t="shared" si="10"/>
        <v>103347.86199999999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51669</v>
      </c>
      <c r="F67" s="51">
        <v>61429</v>
      </c>
      <c r="G67" s="51">
        <v>68773</v>
      </c>
      <c r="H67" s="52">
        <v>102088</v>
      </c>
      <c r="I67" s="51">
        <v>102188</v>
      </c>
      <c r="J67" s="53">
        <v>102188</v>
      </c>
      <c r="K67" s="51">
        <v>113741</v>
      </c>
      <c r="L67" s="51">
        <v>98053</v>
      </c>
      <c r="M67" s="53">
        <v>103347.86199999999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214494</v>
      </c>
      <c r="F68" s="44">
        <f t="shared" ref="F68:M68" si="11">SUM(F69:F70)</f>
        <v>222320</v>
      </c>
      <c r="G68" s="44">
        <f t="shared" si="11"/>
        <v>261797</v>
      </c>
      <c r="H68" s="45">
        <f t="shared" si="11"/>
        <v>306474</v>
      </c>
      <c r="I68" s="44">
        <f t="shared" si="11"/>
        <v>306474</v>
      </c>
      <c r="J68" s="46">
        <f t="shared" si="11"/>
        <v>301762</v>
      </c>
      <c r="K68" s="44">
        <f t="shared" si="11"/>
        <v>317882</v>
      </c>
      <c r="L68" s="44">
        <f t="shared" si="11"/>
        <v>333392</v>
      </c>
      <c r="M68" s="44">
        <f t="shared" si="11"/>
        <v>351085.88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214494</v>
      </c>
      <c r="F70" s="51">
        <v>222320</v>
      </c>
      <c r="G70" s="51">
        <v>261797</v>
      </c>
      <c r="H70" s="52">
        <v>306474</v>
      </c>
      <c r="I70" s="51">
        <v>306474</v>
      </c>
      <c r="J70" s="53">
        <v>301762</v>
      </c>
      <c r="K70" s="51">
        <v>317882</v>
      </c>
      <c r="L70" s="51">
        <v>333392</v>
      </c>
      <c r="M70" s="53">
        <v>351085.88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1050</v>
      </c>
      <c r="F73" s="44">
        <f t="shared" ref="F73:M73" si="12">SUM(F74:F75)</f>
        <v>331</v>
      </c>
      <c r="G73" s="44">
        <f t="shared" si="12"/>
        <v>1313</v>
      </c>
      <c r="H73" s="45">
        <f t="shared" si="12"/>
        <v>2285</v>
      </c>
      <c r="I73" s="44">
        <f t="shared" si="12"/>
        <v>2502</v>
      </c>
      <c r="J73" s="46">
        <f t="shared" si="12"/>
        <v>1460</v>
      </c>
      <c r="K73" s="44">
        <f t="shared" si="12"/>
        <v>743</v>
      </c>
      <c r="L73" s="44">
        <f t="shared" si="12"/>
        <v>739.6</v>
      </c>
      <c r="M73" s="44">
        <f t="shared" si="12"/>
        <v>779.53840000000002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1050</v>
      </c>
      <c r="F75" s="51">
        <v>331</v>
      </c>
      <c r="G75" s="51">
        <v>1313</v>
      </c>
      <c r="H75" s="52">
        <v>2285</v>
      </c>
      <c r="I75" s="51">
        <v>2502</v>
      </c>
      <c r="J75" s="53">
        <v>1460</v>
      </c>
      <c r="K75" s="51">
        <v>743</v>
      </c>
      <c r="L75" s="51">
        <v>739.6</v>
      </c>
      <c r="M75" s="51">
        <v>779.53840000000002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17252</v>
      </c>
      <c r="F77" s="27">
        <f t="shared" ref="F77:M77" si="13">F78+F81+F84+F85+F86+F87+F88</f>
        <v>5207</v>
      </c>
      <c r="G77" s="27">
        <f t="shared" si="13"/>
        <v>19513</v>
      </c>
      <c r="H77" s="28">
        <f t="shared" si="13"/>
        <v>24633</v>
      </c>
      <c r="I77" s="27">
        <f t="shared" si="13"/>
        <v>29486</v>
      </c>
      <c r="J77" s="29">
        <f t="shared" si="13"/>
        <v>25767</v>
      </c>
      <c r="K77" s="27">
        <f t="shared" si="13"/>
        <v>159294</v>
      </c>
      <c r="L77" s="27">
        <f t="shared" si="13"/>
        <v>1778.31</v>
      </c>
      <c r="M77" s="27">
        <f t="shared" si="13"/>
        <v>1874.3387399999999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9080</v>
      </c>
      <c r="F78" s="59">
        <f t="shared" ref="F78:M78" si="14">SUM(F79:F80)</f>
        <v>3318</v>
      </c>
      <c r="G78" s="59">
        <f t="shared" si="14"/>
        <v>15861</v>
      </c>
      <c r="H78" s="60">
        <f t="shared" si="14"/>
        <v>4000</v>
      </c>
      <c r="I78" s="59">
        <f t="shared" si="14"/>
        <v>22900</v>
      </c>
      <c r="J78" s="61">
        <f t="shared" si="14"/>
        <v>20902</v>
      </c>
      <c r="K78" s="59">
        <f t="shared" si="14"/>
        <v>148017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9080</v>
      </c>
      <c r="F79" s="36">
        <v>3318</v>
      </c>
      <c r="G79" s="36">
        <v>15861</v>
      </c>
      <c r="H79" s="37">
        <v>4000</v>
      </c>
      <c r="I79" s="36">
        <v>22900</v>
      </c>
      <c r="J79" s="38">
        <v>20902</v>
      </c>
      <c r="K79" s="36">
        <v>148017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8172</v>
      </c>
      <c r="F81" s="44">
        <f t="shared" ref="F81:M81" si="15">SUM(F82:F83)</f>
        <v>1889</v>
      </c>
      <c r="G81" s="44">
        <f t="shared" si="15"/>
        <v>3652</v>
      </c>
      <c r="H81" s="45">
        <f t="shared" si="15"/>
        <v>20633</v>
      </c>
      <c r="I81" s="44">
        <f t="shared" si="15"/>
        <v>6586</v>
      </c>
      <c r="J81" s="46">
        <f t="shared" si="15"/>
        <v>4865</v>
      </c>
      <c r="K81" s="44">
        <f t="shared" si="15"/>
        <v>11277</v>
      </c>
      <c r="L81" s="44">
        <f t="shared" si="15"/>
        <v>1778.31</v>
      </c>
      <c r="M81" s="44">
        <f t="shared" si="15"/>
        <v>1874.3387399999999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1666</v>
      </c>
      <c r="G82" s="36">
        <v>952</v>
      </c>
      <c r="H82" s="37">
        <v>1411</v>
      </c>
      <c r="I82" s="36">
        <v>3357</v>
      </c>
      <c r="J82" s="38">
        <v>3412</v>
      </c>
      <c r="K82" s="36">
        <v>6644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8172</v>
      </c>
      <c r="F83" s="51">
        <v>223</v>
      </c>
      <c r="G83" s="51">
        <v>2700</v>
      </c>
      <c r="H83" s="52">
        <v>19222</v>
      </c>
      <c r="I83" s="51">
        <v>3229</v>
      </c>
      <c r="J83" s="53">
        <v>1453</v>
      </c>
      <c r="K83" s="51">
        <v>4633</v>
      </c>
      <c r="L83" s="51">
        <v>1778.31</v>
      </c>
      <c r="M83" s="51">
        <v>1874.3387399999999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3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764929</v>
      </c>
      <c r="F92" s="103">
        <f t="shared" ref="F92:M92" si="16">F4+F51+F77+F90</f>
        <v>651461</v>
      </c>
      <c r="G92" s="103">
        <f t="shared" si="16"/>
        <v>862150</v>
      </c>
      <c r="H92" s="104">
        <f t="shared" si="16"/>
        <v>875611</v>
      </c>
      <c r="I92" s="103">
        <f t="shared" si="16"/>
        <v>928192</v>
      </c>
      <c r="J92" s="105">
        <f t="shared" si="16"/>
        <v>914888</v>
      </c>
      <c r="K92" s="103">
        <f t="shared" si="16"/>
        <v>1057696.02</v>
      </c>
      <c r="L92" s="103">
        <f t="shared" si="16"/>
        <v>957872.98492000019</v>
      </c>
      <c r="M92" s="103">
        <f t="shared" si="16"/>
        <v>1009288.3521056802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181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126</v>
      </c>
      <c r="F3" s="22" t="s">
        <v>122</v>
      </c>
      <c r="G3" s="22" t="s">
        <v>123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227831</v>
      </c>
      <c r="F4" s="27">
        <f t="shared" ref="F4:M4" si="0">F5+F8+F47</f>
        <v>266760</v>
      </c>
      <c r="G4" s="27">
        <f t="shared" si="0"/>
        <v>242459</v>
      </c>
      <c r="H4" s="28">
        <f t="shared" si="0"/>
        <v>234038</v>
      </c>
      <c r="I4" s="27">
        <f t="shared" si="0"/>
        <v>251576</v>
      </c>
      <c r="J4" s="29">
        <f t="shared" si="0"/>
        <v>231000</v>
      </c>
      <c r="K4" s="27">
        <f t="shared" si="0"/>
        <v>264821.92</v>
      </c>
      <c r="L4" s="27">
        <f t="shared" si="0"/>
        <v>263669.58375999995</v>
      </c>
      <c r="M4" s="27">
        <f t="shared" si="0"/>
        <v>277048.83728303999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162183</v>
      </c>
      <c r="F5" s="59">
        <f t="shared" ref="F5:M5" si="1">SUM(F6:F7)</f>
        <v>189043</v>
      </c>
      <c r="G5" s="59">
        <f t="shared" si="1"/>
        <v>191856</v>
      </c>
      <c r="H5" s="60">
        <f t="shared" si="1"/>
        <v>205013</v>
      </c>
      <c r="I5" s="59">
        <f t="shared" si="1"/>
        <v>207451</v>
      </c>
      <c r="J5" s="61">
        <f t="shared" si="1"/>
        <v>207474</v>
      </c>
      <c r="K5" s="59">
        <f t="shared" si="1"/>
        <v>216972</v>
      </c>
      <c r="L5" s="59">
        <f t="shared" si="1"/>
        <v>227899.79799999998</v>
      </c>
      <c r="M5" s="59">
        <f t="shared" si="1"/>
        <v>239347.48309200001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138722</v>
      </c>
      <c r="F6" s="36">
        <v>162325</v>
      </c>
      <c r="G6" s="36">
        <v>164461</v>
      </c>
      <c r="H6" s="37">
        <v>190723</v>
      </c>
      <c r="I6" s="36">
        <v>193161</v>
      </c>
      <c r="J6" s="38">
        <v>193184</v>
      </c>
      <c r="K6" s="36">
        <v>201634</v>
      </c>
      <c r="L6" s="36">
        <v>212054.99</v>
      </c>
      <c r="M6" s="36">
        <v>222647.05546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23461</v>
      </c>
      <c r="F7" s="51">
        <v>26718</v>
      </c>
      <c r="G7" s="51">
        <v>27395</v>
      </c>
      <c r="H7" s="52">
        <v>14290</v>
      </c>
      <c r="I7" s="51">
        <v>14290</v>
      </c>
      <c r="J7" s="53">
        <v>14290</v>
      </c>
      <c r="K7" s="51">
        <v>15338</v>
      </c>
      <c r="L7" s="51">
        <v>15844.808000000001</v>
      </c>
      <c r="M7" s="51">
        <v>16700.427632000003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65648</v>
      </c>
      <c r="F8" s="59">
        <f t="shared" ref="F8:M8" si="2">SUM(F9:F46)</f>
        <v>77717</v>
      </c>
      <c r="G8" s="59">
        <f t="shared" si="2"/>
        <v>50603</v>
      </c>
      <c r="H8" s="60">
        <f t="shared" si="2"/>
        <v>29025</v>
      </c>
      <c r="I8" s="59">
        <f t="shared" si="2"/>
        <v>44125</v>
      </c>
      <c r="J8" s="61">
        <f t="shared" si="2"/>
        <v>23526</v>
      </c>
      <c r="K8" s="59">
        <f t="shared" si="2"/>
        <v>47849.920000000006</v>
      </c>
      <c r="L8" s="59">
        <f t="shared" si="2"/>
        <v>35769.785759999999</v>
      </c>
      <c r="M8" s="59">
        <f t="shared" si="2"/>
        <v>37701.354191040002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784</v>
      </c>
      <c r="F9" s="36">
        <v>12</v>
      </c>
      <c r="G9" s="36">
        <v>40</v>
      </c>
      <c r="H9" s="37">
        <v>65</v>
      </c>
      <c r="I9" s="36">
        <v>40</v>
      </c>
      <c r="J9" s="38">
        <v>26</v>
      </c>
      <c r="K9" s="36">
        <v>76.900000000000006</v>
      </c>
      <c r="L9" s="36">
        <v>72.069400000000002</v>
      </c>
      <c r="M9" s="36">
        <v>75.961147600000004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65</v>
      </c>
      <c r="F10" s="44">
        <v>163</v>
      </c>
      <c r="G10" s="44">
        <v>53</v>
      </c>
      <c r="H10" s="45">
        <v>211</v>
      </c>
      <c r="I10" s="44">
        <v>395</v>
      </c>
      <c r="J10" s="46">
        <v>24</v>
      </c>
      <c r="K10" s="44">
        <v>268.66000000000003</v>
      </c>
      <c r="L10" s="44">
        <v>233.94836000000001</v>
      </c>
      <c r="M10" s="44">
        <v>246.58157144000006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355</v>
      </c>
      <c r="F11" s="44">
        <v>91</v>
      </c>
      <c r="G11" s="44">
        <v>55</v>
      </c>
      <c r="H11" s="45">
        <v>160</v>
      </c>
      <c r="I11" s="44">
        <v>1016</v>
      </c>
      <c r="J11" s="46">
        <v>82</v>
      </c>
      <c r="K11" s="44">
        <v>548.14</v>
      </c>
      <c r="L11" s="44">
        <v>195.74843999999996</v>
      </c>
      <c r="M11" s="44">
        <v>206.31885576000002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151</v>
      </c>
      <c r="F12" s="44">
        <v>0</v>
      </c>
      <c r="G12" s="44">
        <v>0</v>
      </c>
      <c r="H12" s="45">
        <v>201</v>
      </c>
      <c r="I12" s="44">
        <v>0</v>
      </c>
      <c r="J12" s="46">
        <v>0</v>
      </c>
      <c r="K12" s="44">
        <v>6.0000000000002274E-2</v>
      </c>
      <c r="L12" s="44">
        <v>222.86076000000003</v>
      </c>
      <c r="M12" s="44">
        <v>234.89524104000003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14</v>
      </c>
      <c r="I13" s="44">
        <v>50</v>
      </c>
      <c r="J13" s="46">
        <v>0</v>
      </c>
      <c r="K13" s="44">
        <v>-0.16000000000000014</v>
      </c>
      <c r="L13" s="44">
        <v>15.522639999999999</v>
      </c>
      <c r="M13" s="44">
        <v>16.360862560000001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583</v>
      </c>
      <c r="F14" s="44">
        <v>440</v>
      </c>
      <c r="G14" s="44">
        <v>316</v>
      </c>
      <c r="H14" s="45">
        <v>725</v>
      </c>
      <c r="I14" s="44">
        <v>438</v>
      </c>
      <c r="J14" s="46">
        <v>696</v>
      </c>
      <c r="K14" s="44">
        <v>489.5</v>
      </c>
      <c r="L14" s="44">
        <v>803.85099999999989</v>
      </c>
      <c r="M14" s="44">
        <v>847.2589539999999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8205</v>
      </c>
      <c r="F15" s="44">
        <v>810</v>
      </c>
      <c r="G15" s="44">
        <v>11</v>
      </c>
      <c r="H15" s="45">
        <v>0</v>
      </c>
      <c r="I15" s="44">
        <v>142</v>
      </c>
      <c r="J15" s="46">
        <v>166</v>
      </c>
      <c r="K15" s="44">
        <v>16.860000000000056</v>
      </c>
      <c r="L15" s="44">
        <v>1863.82556</v>
      </c>
      <c r="M15" s="44">
        <v>1964.4721402400003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298</v>
      </c>
      <c r="F16" s="44">
        <v>583</v>
      </c>
      <c r="G16" s="44">
        <v>59</v>
      </c>
      <c r="H16" s="45">
        <v>1656</v>
      </c>
      <c r="I16" s="44">
        <v>1672</v>
      </c>
      <c r="J16" s="46">
        <v>66</v>
      </c>
      <c r="K16" s="44">
        <v>1009.8200000000002</v>
      </c>
      <c r="L16" s="44">
        <v>2053.6265600000002</v>
      </c>
      <c r="M16" s="44">
        <v>2164.5223942400007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3</v>
      </c>
      <c r="F17" s="44">
        <v>0</v>
      </c>
      <c r="G17" s="44">
        <v>0</v>
      </c>
      <c r="H17" s="45">
        <v>1276</v>
      </c>
      <c r="I17" s="44">
        <v>0</v>
      </c>
      <c r="J17" s="46">
        <v>0</v>
      </c>
      <c r="K17" s="44">
        <v>0.38000000000010914</v>
      </c>
      <c r="L17" s="44">
        <v>1189.6994800000002</v>
      </c>
      <c r="M17" s="44">
        <v>1253.9432519200002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161</v>
      </c>
      <c r="F18" s="44">
        <v>0</v>
      </c>
      <c r="G18" s="44">
        <v>0</v>
      </c>
      <c r="H18" s="45">
        <v>795</v>
      </c>
      <c r="I18" s="44">
        <v>1092</v>
      </c>
      <c r="J18" s="46">
        <v>854</v>
      </c>
      <c r="K18" s="44">
        <v>-0.29999999999995453</v>
      </c>
      <c r="L18" s="44">
        <v>881.46420000000001</v>
      </c>
      <c r="M18" s="44">
        <v>929.06326680000006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425</v>
      </c>
      <c r="F21" s="44">
        <v>1080</v>
      </c>
      <c r="G21" s="44">
        <v>82</v>
      </c>
      <c r="H21" s="45">
        <v>1178</v>
      </c>
      <c r="I21" s="44">
        <v>50</v>
      </c>
      <c r="J21" s="46">
        <v>0</v>
      </c>
      <c r="K21" s="44">
        <v>399.78</v>
      </c>
      <c r="L21" s="44">
        <v>1306.1238800000001</v>
      </c>
      <c r="M21" s="44">
        <v>1376.65456952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163</v>
      </c>
      <c r="F22" s="44">
        <v>114</v>
      </c>
      <c r="G22" s="44">
        <v>1012</v>
      </c>
      <c r="H22" s="45">
        <v>123</v>
      </c>
      <c r="I22" s="44">
        <v>2702</v>
      </c>
      <c r="J22" s="46">
        <v>815</v>
      </c>
      <c r="K22" s="44">
        <v>0.37999999999999545</v>
      </c>
      <c r="L22" s="44">
        <v>136.37747999999999</v>
      </c>
      <c r="M22" s="44">
        <v>143.74186391999999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725</v>
      </c>
      <c r="J23" s="46">
        <v>0</v>
      </c>
      <c r="K23" s="44">
        <v>1000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31</v>
      </c>
      <c r="F24" s="44">
        <v>58</v>
      </c>
      <c r="G24" s="44">
        <v>15</v>
      </c>
      <c r="H24" s="45">
        <v>25</v>
      </c>
      <c r="I24" s="44">
        <v>70</v>
      </c>
      <c r="J24" s="46">
        <v>11</v>
      </c>
      <c r="K24" s="44">
        <v>6.3999999999999986</v>
      </c>
      <c r="L24" s="44">
        <v>28.660399999999999</v>
      </c>
      <c r="M24" s="44">
        <v>30.208061600000001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12347</v>
      </c>
      <c r="H25" s="45">
        <v>0</v>
      </c>
      <c r="I25" s="44">
        <v>11796</v>
      </c>
      <c r="J25" s="46">
        <v>0</v>
      </c>
      <c r="K25" s="44">
        <v>17805</v>
      </c>
      <c r="L25" s="44">
        <v>4473</v>
      </c>
      <c r="M25" s="44">
        <v>4714.5420000000004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2</v>
      </c>
      <c r="F30" s="44">
        <v>0</v>
      </c>
      <c r="G30" s="44">
        <v>0</v>
      </c>
      <c r="H30" s="45">
        <v>76</v>
      </c>
      <c r="I30" s="44">
        <v>76</v>
      </c>
      <c r="J30" s="46">
        <v>0</v>
      </c>
      <c r="K30" s="44">
        <v>24.560000000000002</v>
      </c>
      <c r="L30" s="44">
        <v>84.165760000000006</v>
      </c>
      <c r="M30" s="44">
        <v>88.710711040000007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384</v>
      </c>
      <c r="F32" s="44">
        <v>233</v>
      </c>
      <c r="G32" s="44">
        <v>846</v>
      </c>
      <c r="H32" s="45">
        <v>519</v>
      </c>
      <c r="I32" s="44">
        <v>443</v>
      </c>
      <c r="J32" s="46">
        <v>89</v>
      </c>
      <c r="K32" s="44">
        <v>1019</v>
      </c>
      <c r="L32" s="44">
        <v>576.24599999999998</v>
      </c>
      <c r="M32" s="44">
        <v>607.36328400000002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1008</v>
      </c>
      <c r="F37" s="44">
        <v>651</v>
      </c>
      <c r="G37" s="44">
        <v>2739</v>
      </c>
      <c r="H37" s="45">
        <v>790</v>
      </c>
      <c r="I37" s="44">
        <v>952</v>
      </c>
      <c r="J37" s="46">
        <v>5466</v>
      </c>
      <c r="K37" s="44">
        <v>8450.82</v>
      </c>
      <c r="L37" s="44">
        <v>875.21371999999997</v>
      </c>
      <c r="M37" s="44">
        <v>922.47526087999995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1186</v>
      </c>
      <c r="F38" s="44">
        <v>430</v>
      </c>
      <c r="G38" s="44">
        <v>1800</v>
      </c>
      <c r="H38" s="45">
        <v>2881</v>
      </c>
      <c r="I38" s="44">
        <v>4230</v>
      </c>
      <c r="J38" s="46">
        <v>3574</v>
      </c>
      <c r="K38" s="44">
        <v>4018.92</v>
      </c>
      <c r="L38" s="44">
        <v>1307.3163200000001</v>
      </c>
      <c r="M38" s="44">
        <v>1377.9114012800001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30316</v>
      </c>
      <c r="F39" s="44">
        <v>56176</v>
      </c>
      <c r="G39" s="44">
        <v>16383</v>
      </c>
      <c r="H39" s="45">
        <v>3207</v>
      </c>
      <c r="I39" s="44">
        <v>1315</v>
      </c>
      <c r="J39" s="46">
        <v>1446</v>
      </c>
      <c r="K39" s="44">
        <v>599.46000000000117</v>
      </c>
      <c r="L39" s="44">
        <v>2905.1511600000013</v>
      </c>
      <c r="M39" s="44">
        <v>3062.0293226400017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3411</v>
      </c>
      <c r="F40" s="44">
        <v>3390</v>
      </c>
      <c r="G40" s="44">
        <v>2574</v>
      </c>
      <c r="H40" s="45">
        <v>3328</v>
      </c>
      <c r="I40" s="44">
        <v>3698</v>
      </c>
      <c r="J40" s="46">
        <v>2933</v>
      </c>
      <c r="K40" s="44">
        <v>3346</v>
      </c>
      <c r="L40" s="44">
        <v>3687.15</v>
      </c>
      <c r="M40" s="44">
        <v>3886.2561000000001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168</v>
      </c>
      <c r="F41" s="44">
        <v>0</v>
      </c>
      <c r="G41" s="44">
        <v>0</v>
      </c>
      <c r="H41" s="45">
        <v>427</v>
      </c>
      <c r="I41" s="44">
        <v>0</v>
      </c>
      <c r="J41" s="46">
        <v>0</v>
      </c>
      <c r="K41" s="44">
        <v>0.16000000000002501</v>
      </c>
      <c r="L41" s="44">
        <v>472.95936</v>
      </c>
      <c r="M41" s="44">
        <v>498.49916544000007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13673</v>
      </c>
      <c r="F42" s="44">
        <v>4729</v>
      </c>
      <c r="G42" s="44">
        <v>2980</v>
      </c>
      <c r="H42" s="45">
        <v>6469</v>
      </c>
      <c r="I42" s="44">
        <v>6450</v>
      </c>
      <c r="J42" s="46">
        <v>6167</v>
      </c>
      <c r="K42" s="44">
        <v>6113.6400000000012</v>
      </c>
      <c r="L42" s="44">
        <v>6952.9900399999997</v>
      </c>
      <c r="M42" s="44">
        <v>7328.45150216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3854</v>
      </c>
      <c r="F43" s="44">
        <v>7409</v>
      </c>
      <c r="G43" s="44">
        <v>8479</v>
      </c>
      <c r="H43" s="45">
        <v>1480</v>
      </c>
      <c r="I43" s="44">
        <v>528</v>
      </c>
      <c r="J43" s="46">
        <v>150</v>
      </c>
      <c r="K43" s="44">
        <v>1056.8</v>
      </c>
      <c r="L43" s="44">
        <v>1640.8648000000001</v>
      </c>
      <c r="M43" s="44">
        <v>1729.4714992000002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137</v>
      </c>
      <c r="F44" s="44">
        <v>923</v>
      </c>
      <c r="G44" s="44">
        <v>648</v>
      </c>
      <c r="H44" s="45">
        <v>2715</v>
      </c>
      <c r="I44" s="44">
        <v>5651</v>
      </c>
      <c r="J44" s="46">
        <v>591</v>
      </c>
      <c r="K44" s="44">
        <v>749.9</v>
      </c>
      <c r="L44" s="44">
        <v>3010.2833999999998</v>
      </c>
      <c r="M44" s="44">
        <v>3172.8387035999999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285</v>
      </c>
      <c r="F45" s="44">
        <v>425</v>
      </c>
      <c r="G45" s="44">
        <v>164</v>
      </c>
      <c r="H45" s="45">
        <v>589</v>
      </c>
      <c r="I45" s="44">
        <v>594</v>
      </c>
      <c r="J45" s="46">
        <v>370</v>
      </c>
      <c r="K45" s="44">
        <v>549.34</v>
      </c>
      <c r="L45" s="44">
        <v>652.95964000000004</v>
      </c>
      <c r="M45" s="44">
        <v>688.21946056000002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115</v>
      </c>
      <c r="I46" s="51">
        <v>0</v>
      </c>
      <c r="J46" s="53">
        <v>0</v>
      </c>
      <c r="K46" s="51">
        <v>299.89999999999998</v>
      </c>
      <c r="L46" s="51">
        <v>127.70740000000001</v>
      </c>
      <c r="M46" s="51">
        <v>134.60359960000002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1100</v>
      </c>
      <c r="F51" s="27">
        <f t="shared" ref="F51:M51" si="4">F52+F59+F62+F63+F64+F72+F73</f>
        <v>819</v>
      </c>
      <c r="G51" s="27">
        <f t="shared" si="4"/>
        <v>1668</v>
      </c>
      <c r="H51" s="28">
        <f t="shared" si="4"/>
        <v>1210</v>
      </c>
      <c r="I51" s="27">
        <f t="shared" si="4"/>
        <v>3372</v>
      </c>
      <c r="J51" s="29">
        <f t="shared" si="4"/>
        <v>3142</v>
      </c>
      <c r="K51" s="27">
        <f t="shared" si="4"/>
        <v>1283</v>
      </c>
      <c r="L51" s="27">
        <f t="shared" si="4"/>
        <v>1342</v>
      </c>
      <c r="M51" s="27">
        <f t="shared" si="4"/>
        <v>1414.4680000000001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1100</v>
      </c>
      <c r="F73" s="44">
        <f t="shared" ref="F73:M73" si="12">SUM(F74:F75)</f>
        <v>819</v>
      </c>
      <c r="G73" s="44">
        <f t="shared" si="12"/>
        <v>1668</v>
      </c>
      <c r="H73" s="45">
        <f t="shared" si="12"/>
        <v>1210</v>
      </c>
      <c r="I73" s="44">
        <f t="shared" si="12"/>
        <v>3372</v>
      </c>
      <c r="J73" s="46">
        <f t="shared" si="12"/>
        <v>3142</v>
      </c>
      <c r="K73" s="44">
        <f t="shared" si="12"/>
        <v>1283</v>
      </c>
      <c r="L73" s="44">
        <f t="shared" si="12"/>
        <v>1342</v>
      </c>
      <c r="M73" s="44">
        <f t="shared" si="12"/>
        <v>1414.4680000000001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1100</v>
      </c>
      <c r="F75" s="51">
        <v>819</v>
      </c>
      <c r="G75" s="51">
        <v>1668</v>
      </c>
      <c r="H75" s="52">
        <v>1210</v>
      </c>
      <c r="I75" s="51">
        <v>3372</v>
      </c>
      <c r="J75" s="53">
        <v>3142</v>
      </c>
      <c r="K75" s="51">
        <v>1283</v>
      </c>
      <c r="L75" s="51">
        <v>1342</v>
      </c>
      <c r="M75" s="51">
        <v>1414.4680000000001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5646</v>
      </c>
      <c r="F77" s="27">
        <f t="shared" ref="F77:M77" si="13">F78+F81+F84+F85+F86+F87+F88</f>
        <v>210</v>
      </c>
      <c r="G77" s="27">
        <f t="shared" si="13"/>
        <v>33880</v>
      </c>
      <c r="H77" s="28">
        <f t="shared" si="13"/>
        <v>57390</v>
      </c>
      <c r="I77" s="27">
        <f t="shared" si="13"/>
        <v>37690</v>
      </c>
      <c r="J77" s="29">
        <f t="shared" si="13"/>
        <v>57797</v>
      </c>
      <c r="K77" s="27">
        <f t="shared" si="13"/>
        <v>42103.1</v>
      </c>
      <c r="L77" s="27">
        <f t="shared" si="13"/>
        <v>36136.99</v>
      </c>
      <c r="M77" s="27">
        <f t="shared" si="13"/>
        <v>38088.387459999998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5390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5390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256</v>
      </c>
      <c r="F81" s="44">
        <f t="shared" ref="F81:M81" si="15">SUM(F82:F83)</f>
        <v>210</v>
      </c>
      <c r="G81" s="44">
        <f t="shared" si="15"/>
        <v>33880</v>
      </c>
      <c r="H81" s="45">
        <f t="shared" si="15"/>
        <v>57390</v>
      </c>
      <c r="I81" s="44">
        <f t="shared" si="15"/>
        <v>37690</v>
      </c>
      <c r="J81" s="46">
        <f t="shared" si="15"/>
        <v>57797</v>
      </c>
      <c r="K81" s="44">
        <f t="shared" si="15"/>
        <v>42103.1</v>
      </c>
      <c r="L81" s="44">
        <f t="shared" si="15"/>
        <v>36136.99</v>
      </c>
      <c r="M81" s="44">
        <f t="shared" si="15"/>
        <v>38088.387459999998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22747</v>
      </c>
      <c r="H82" s="37">
        <v>52989</v>
      </c>
      <c r="I82" s="36">
        <v>32588</v>
      </c>
      <c r="J82" s="38">
        <v>53119</v>
      </c>
      <c r="K82" s="36">
        <v>33208</v>
      </c>
      <c r="L82" s="36">
        <v>35638.379999999997</v>
      </c>
      <c r="M82" s="36">
        <v>37562.85252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256</v>
      </c>
      <c r="F83" s="51">
        <v>210</v>
      </c>
      <c r="G83" s="51">
        <v>11133</v>
      </c>
      <c r="H83" s="52">
        <v>4401</v>
      </c>
      <c r="I83" s="51">
        <v>5102</v>
      </c>
      <c r="J83" s="53">
        <v>4678</v>
      </c>
      <c r="K83" s="51">
        <v>8895.1</v>
      </c>
      <c r="L83" s="51">
        <v>498.61</v>
      </c>
      <c r="M83" s="51">
        <v>525.53494000000001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234577</v>
      </c>
      <c r="F92" s="103">
        <f t="shared" ref="F92:M92" si="16">F4+F51+F77+F90</f>
        <v>267789</v>
      </c>
      <c r="G92" s="103">
        <f t="shared" si="16"/>
        <v>278007</v>
      </c>
      <c r="H92" s="104">
        <f t="shared" si="16"/>
        <v>292638</v>
      </c>
      <c r="I92" s="103">
        <f t="shared" si="16"/>
        <v>292638</v>
      </c>
      <c r="J92" s="105">
        <f t="shared" si="16"/>
        <v>291939</v>
      </c>
      <c r="K92" s="103">
        <f t="shared" si="16"/>
        <v>308208.01999999996</v>
      </c>
      <c r="L92" s="103">
        <f t="shared" si="16"/>
        <v>301148.57375999994</v>
      </c>
      <c r="M92" s="103">
        <f t="shared" si="16"/>
        <v>316551.69274303998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169" customFormat="1" ht="15.75" customHeight="1" x14ac:dyDescent="0.2">
      <c r="A1" s="1" t="s">
        <v>166</v>
      </c>
      <c r="B1" s="2"/>
      <c r="C1" s="168"/>
      <c r="D1" s="168"/>
      <c r="E1" s="168"/>
      <c r="F1" s="168"/>
      <c r="G1" s="168"/>
      <c r="H1" s="168"/>
      <c r="I1" s="168"/>
      <c r="J1" s="168"/>
      <c r="K1" s="168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126</v>
      </c>
      <c r="D3" s="22" t="s">
        <v>122</v>
      </c>
      <c r="E3" s="22" t="s">
        <v>123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0" t="s">
        <v>131</v>
      </c>
      <c r="C4" s="157">
        <v>229443</v>
      </c>
      <c r="D4" s="157">
        <v>617803</v>
      </c>
      <c r="E4" s="157">
        <v>267945</v>
      </c>
      <c r="F4" s="152">
        <v>310874</v>
      </c>
      <c r="G4" s="153">
        <v>295374</v>
      </c>
      <c r="H4" s="154">
        <v>279370</v>
      </c>
      <c r="I4" s="157">
        <v>284165.98</v>
      </c>
      <c r="J4" s="157">
        <v>287080.13907999999</v>
      </c>
      <c r="K4" s="157">
        <v>303276.32059032004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132</v>
      </c>
      <c r="C5" s="157">
        <v>9061</v>
      </c>
      <c r="D5" s="157">
        <v>8046</v>
      </c>
      <c r="E5" s="157">
        <v>9599</v>
      </c>
      <c r="F5" s="156">
        <v>12222</v>
      </c>
      <c r="G5" s="157">
        <v>12222</v>
      </c>
      <c r="H5" s="158">
        <v>10273</v>
      </c>
      <c r="I5" s="157">
        <v>14877.970000000001</v>
      </c>
      <c r="J5" s="157">
        <v>13550.394380000002</v>
      </c>
      <c r="K5" s="157">
        <v>14283.115676520001</v>
      </c>
      <c r="Z5" s="163">
        <f t="shared" si="0"/>
        <v>1</v>
      </c>
      <c r="AA5" s="41">
        <v>2</v>
      </c>
    </row>
    <row r="6" spans="1:27" s="18" customFormat="1" ht="12.75" customHeight="1" x14ac:dyDescent="0.2">
      <c r="A6" s="70"/>
      <c r="B6" s="171" t="s">
        <v>133</v>
      </c>
      <c r="C6" s="157">
        <v>764929</v>
      </c>
      <c r="D6" s="157">
        <v>651461</v>
      </c>
      <c r="E6" s="157">
        <v>862150</v>
      </c>
      <c r="F6" s="156">
        <v>875611</v>
      </c>
      <c r="G6" s="157">
        <v>928192</v>
      </c>
      <c r="H6" s="158">
        <v>914888</v>
      </c>
      <c r="I6" s="157">
        <v>1057696.02</v>
      </c>
      <c r="J6" s="157">
        <v>957872.98492000019</v>
      </c>
      <c r="K6" s="157">
        <v>1009288.3521056802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134</v>
      </c>
      <c r="C7" s="157">
        <v>234577</v>
      </c>
      <c r="D7" s="157">
        <v>267789</v>
      </c>
      <c r="E7" s="157">
        <v>278007</v>
      </c>
      <c r="F7" s="156">
        <v>292638</v>
      </c>
      <c r="G7" s="157">
        <v>292638</v>
      </c>
      <c r="H7" s="158">
        <v>291939</v>
      </c>
      <c r="I7" s="157">
        <v>308208.01999999996</v>
      </c>
      <c r="J7" s="157">
        <v>301148.57375999994</v>
      </c>
      <c r="K7" s="157">
        <v>316551.69274303998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135</v>
      </c>
      <c r="C8" s="157">
        <v>77581</v>
      </c>
      <c r="D8" s="157">
        <v>37812</v>
      </c>
      <c r="E8" s="157">
        <v>34770</v>
      </c>
      <c r="F8" s="156">
        <v>41017</v>
      </c>
      <c r="G8" s="157">
        <v>41017</v>
      </c>
      <c r="H8" s="158">
        <v>36300</v>
      </c>
      <c r="I8" s="157">
        <v>43079.030000000006</v>
      </c>
      <c r="J8" s="157">
        <v>40872.94124</v>
      </c>
      <c r="K8" s="157">
        <v>43090.912066960009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71" t="s">
        <v>142</v>
      </c>
      <c r="C9" s="157">
        <v>0</v>
      </c>
      <c r="D9" s="157">
        <v>0</v>
      </c>
      <c r="E9" s="157">
        <v>0</v>
      </c>
      <c r="F9" s="156">
        <v>0</v>
      </c>
      <c r="G9" s="157">
        <v>0</v>
      </c>
      <c r="H9" s="158">
        <v>0</v>
      </c>
      <c r="I9" s="157">
        <v>0</v>
      </c>
      <c r="J9" s="157">
        <v>0</v>
      </c>
      <c r="K9" s="157">
        <v>0</v>
      </c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143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144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145</v>
      </c>
      <c r="C12" s="157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136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137</v>
      </c>
      <c r="C14" s="157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7">
        <v>0</v>
      </c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138</v>
      </c>
      <c r="C15" s="157">
        <v>0</v>
      </c>
      <c r="D15" s="157">
        <v>0</v>
      </c>
      <c r="E15" s="157">
        <v>0</v>
      </c>
      <c r="F15" s="156">
        <v>0</v>
      </c>
      <c r="G15" s="157">
        <v>0</v>
      </c>
      <c r="H15" s="158">
        <v>0</v>
      </c>
      <c r="I15" s="157">
        <v>0</v>
      </c>
      <c r="J15" s="157">
        <v>0</v>
      </c>
      <c r="K15" s="157">
        <v>0</v>
      </c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139</v>
      </c>
      <c r="C16" s="157">
        <v>0</v>
      </c>
      <c r="D16" s="157">
        <v>0</v>
      </c>
      <c r="E16" s="157">
        <v>0</v>
      </c>
      <c r="F16" s="156">
        <v>0</v>
      </c>
      <c r="G16" s="157">
        <v>0</v>
      </c>
      <c r="H16" s="158">
        <v>0</v>
      </c>
      <c r="I16" s="157">
        <v>0</v>
      </c>
      <c r="J16" s="157">
        <v>0</v>
      </c>
      <c r="K16" s="157">
        <v>0</v>
      </c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140</v>
      </c>
      <c r="C17" s="157">
        <v>0</v>
      </c>
      <c r="D17" s="157">
        <v>0</v>
      </c>
      <c r="E17" s="157">
        <v>0</v>
      </c>
      <c r="F17" s="156">
        <v>0</v>
      </c>
      <c r="G17" s="157">
        <v>0</v>
      </c>
      <c r="H17" s="158">
        <v>0</v>
      </c>
      <c r="I17" s="157">
        <v>0</v>
      </c>
      <c r="J17" s="157">
        <v>0</v>
      </c>
      <c r="K17" s="157">
        <v>0</v>
      </c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141</v>
      </c>
      <c r="C18" s="157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7">
        <v>0</v>
      </c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1315591</v>
      </c>
      <c r="D19" s="103">
        <f t="shared" ref="D19:K19" si="1">SUM(D4:D18)</f>
        <v>1582911</v>
      </c>
      <c r="E19" s="103">
        <f t="shared" si="1"/>
        <v>1452471</v>
      </c>
      <c r="F19" s="104">
        <f t="shared" si="1"/>
        <v>1532362</v>
      </c>
      <c r="G19" s="103">
        <f t="shared" si="1"/>
        <v>1569443</v>
      </c>
      <c r="H19" s="105">
        <f t="shared" si="1"/>
        <v>1532770</v>
      </c>
      <c r="I19" s="103">
        <f t="shared" si="1"/>
        <v>1708027.02</v>
      </c>
      <c r="J19" s="103">
        <f t="shared" si="1"/>
        <v>1600525.0333800004</v>
      </c>
      <c r="K19" s="103">
        <f t="shared" si="1"/>
        <v>1686490.3931825201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182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126</v>
      </c>
      <c r="F3" s="22" t="s">
        <v>122</v>
      </c>
      <c r="G3" s="22" t="s">
        <v>123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77581</v>
      </c>
      <c r="F4" s="27">
        <f t="shared" ref="F4:M4" si="0">F5+F8+F47</f>
        <v>27774</v>
      </c>
      <c r="G4" s="27">
        <f t="shared" si="0"/>
        <v>34404</v>
      </c>
      <c r="H4" s="28">
        <f t="shared" si="0"/>
        <v>40527</v>
      </c>
      <c r="I4" s="27">
        <f t="shared" si="0"/>
        <v>40527</v>
      </c>
      <c r="J4" s="29">
        <f t="shared" si="0"/>
        <v>35959</v>
      </c>
      <c r="K4" s="27">
        <f t="shared" si="0"/>
        <v>42293.030000000006</v>
      </c>
      <c r="L4" s="27">
        <f t="shared" si="0"/>
        <v>40575.877240000002</v>
      </c>
      <c r="M4" s="27">
        <f t="shared" si="0"/>
        <v>42777.806610960011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3366</v>
      </c>
      <c r="F5" s="59">
        <f t="shared" ref="F5:M5" si="1">SUM(F6:F7)</f>
        <v>2705</v>
      </c>
      <c r="G5" s="59">
        <f t="shared" si="1"/>
        <v>3453</v>
      </c>
      <c r="H5" s="60">
        <f t="shared" si="1"/>
        <v>4265</v>
      </c>
      <c r="I5" s="59">
        <f t="shared" si="1"/>
        <v>4265</v>
      </c>
      <c r="J5" s="61">
        <f t="shared" si="1"/>
        <v>3834</v>
      </c>
      <c r="K5" s="59">
        <f t="shared" si="1"/>
        <v>5153.1000000000004</v>
      </c>
      <c r="L5" s="59">
        <f t="shared" si="1"/>
        <v>4670.018</v>
      </c>
      <c r="M5" s="59">
        <f t="shared" si="1"/>
        <v>4933.0309720000005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3179</v>
      </c>
      <c r="F6" s="36">
        <v>2484</v>
      </c>
      <c r="G6" s="36">
        <v>3052</v>
      </c>
      <c r="H6" s="37">
        <v>4070</v>
      </c>
      <c r="I6" s="36">
        <v>4070</v>
      </c>
      <c r="J6" s="38">
        <v>3057</v>
      </c>
      <c r="K6" s="36">
        <v>4887</v>
      </c>
      <c r="L6" s="36">
        <v>4451.3040000000001</v>
      </c>
      <c r="M6" s="36">
        <v>4702.5064160000002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187</v>
      </c>
      <c r="F7" s="51">
        <v>221</v>
      </c>
      <c r="G7" s="51">
        <v>401</v>
      </c>
      <c r="H7" s="52">
        <v>195</v>
      </c>
      <c r="I7" s="51">
        <v>195</v>
      </c>
      <c r="J7" s="53">
        <v>777</v>
      </c>
      <c r="K7" s="51">
        <v>266.10000000000002</v>
      </c>
      <c r="L7" s="51">
        <v>218.714</v>
      </c>
      <c r="M7" s="51">
        <v>230.52455600000002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74215</v>
      </c>
      <c r="F8" s="59">
        <f t="shared" ref="F8:M8" si="2">SUM(F9:F46)</f>
        <v>25069</v>
      </c>
      <c r="G8" s="59">
        <f t="shared" si="2"/>
        <v>30951</v>
      </c>
      <c r="H8" s="60">
        <f t="shared" si="2"/>
        <v>36262</v>
      </c>
      <c r="I8" s="59">
        <f t="shared" si="2"/>
        <v>36262</v>
      </c>
      <c r="J8" s="61">
        <f t="shared" si="2"/>
        <v>32125</v>
      </c>
      <c r="K8" s="59">
        <f t="shared" si="2"/>
        <v>37139.930000000008</v>
      </c>
      <c r="L8" s="59">
        <f t="shared" si="2"/>
        <v>35905.859239999998</v>
      </c>
      <c r="M8" s="59">
        <f t="shared" si="2"/>
        <v>37844.775638960011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9</v>
      </c>
      <c r="F9" s="36">
        <v>46</v>
      </c>
      <c r="G9" s="36">
        <v>30</v>
      </c>
      <c r="H9" s="37">
        <v>34</v>
      </c>
      <c r="I9" s="36">
        <v>62</v>
      </c>
      <c r="J9" s="38">
        <v>14</v>
      </c>
      <c r="K9" s="36">
        <v>20.04</v>
      </c>
      <c r="L9" s="36">
        <v>37.697839999999999</v>
      </c>
      <c r="M9" s="36">
        <v>39.73352336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13</v>
      </c>
      <c r="F10" s="44">
        <v>237</v>
      </c>
      <c r="G10" s="44">
        <v>0</v>
      </c>
      <c r="H10" s="45">
        <v>332</v>
      </c>
      <c r="I10" s="44">
        <v>101</v>
      </c>
      <c r="J10" s="46">
        <v>48</v>
      </c>
      <c r="K10" s="44">
        <v>399.76</v>
      </c>
      <c r="L10" s="44">
        <v>367.94096000000002</v>
      </c>
      <c r="M10" s="44">
        <v>387.80977184000005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0</v>
      </c>
      <c r="F11" s="44">
        <v>2</v>
      </c>
      <c r="G11" s="44">
        <v>13</v>
      </c>
      <c r="H11" s="45">
        <v>302</v>
      </c>
      <c r="I11" s="44">
        <v>325</v>
      </c>
      <c r="J11" s="46">
        <v>46</v>
      </c>
      <c r="K11" s="44">
        <v>94.26</v>
      </c>
      <c r="L11" s="44">
        <v>379.96996000000001</v>
      </c>
      <c r="M11" s="44">
        <v>400.48833784000004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56</v>
      </c>
      <c r="I13" s="44">
        <v>36</v>
      </c>
      <c r="J13" s="46">
        <v>0</v>
      </c>
      <c r="K13" s="44">
        <v>0.35999999999999943</v>
      </c>
      <c r="L13" s="44">
        <v>62.090559999999996</v>
      </c>
      <c r="M13" s="44">
        <v>65.443450240000004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222</v>
      </c>
      <c r="F14" s="44">
        <v>148</v>
      </c>
      <c r="G14" s="44">
        <v>477</v>
      </c>
      <c r="H14" s="45">
        <v>154</v>
      </c>
      <c r="I14" s="44">
        <v>449</v>
      </c>
      <c r="J14" s="46">
        <v>461</v>
      </c>
      <c r="K14" s="44">
        <v>260.68</v>
      </c>
      <c r="L14" s="44">
        <v>171.20928000000001</v>
      </c>
      <c r="M14" s="44">
        <v>180.45458112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13829</v>
      </c>
      <c r="F15" s="44">
        <v>18</v>
      </c>
      <c r="G15" s="44">
        <v>0</v>
      </c>
      <c r="H15" s="45">
        <v>0</v>
      </c>
      <c r="I15" s="44">
        <v>0</v>
      </c>
      <c r="J15" s="46">
        <v>8</v>
      </c>
      <c r="K15" s="44">
        <v>-0.55999999999998806</v>
      </c>
      <c r="L15" s="44">
        <v>202.33824000000001</v>
      </c>
      <c r="M15" s="44">
        <v>213.26450496000001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4456</v>
      </c>
      <c r="F16" s="44">
        <v>0</v>
      </c>
      <c r="G16" s="44">
        <v>0</v>
      </c>
      <c r="H16" s="45">
        <v>167</v>
      </c>
      <c r="I16" s="44">
        <v>1127</v>
      </c>
      <c r="J16" s="46">
        <v>285</v>
      </c>
      <c r="K16" s="44">
        <v>1500.02</v>
      </c>
      <c r="L16" s="44">
        <v>185.16292000000001</v>
      </c>
      <c r="M16" s="44">
        <v>195.16171768000001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26093</v>
      </c>
      <c r="F17" s="44">
        <v>20347</v>
      </c>
      <c r="G17" s="44">
        <v>0</v>
      </c>
      <c r="H17" s="45">
        <v>3010</v>
      </c>
      <c r="I17" s="44">
        <v>2010</v>
      </c>
      <c r="J17" s="46">
        <v>1500</v>
      </c>
      <c r="K17" s="44">
        <v>737.47999999999956</v>
      </c>
      <c r="L17" s="44">
        <v>4172.9500799999987</v>
      </c>
      <c r="M17" s="44">
        <v>4398.289384319999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4535</v>
      </c>
      <c r="F18" s="44">
        <v>133</v>
      </c>
      <c r="G18" s="44">
        <v>863</v>
      </c>
      <c r="H18" s="45">
        <v>22491</v>
      </c>
      <c r="I18" s="44">
        <v>344</v>
      </c>
      <c r="J18" s="46">
        <v>0</v>
      </c>
      <c r="K18" s="44">
        <v>-0.3599999999999568</v>
      </c>
      <c r="L18" s="44">
        <v>3897.3934399999998</v>
      </c>
      <c r="M18" s="44">
        <v>4107.85268576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2008</v>
      </c>
      <c r="F22" s="44">
        <v>932</v>
      </c>
      <c r="G22" s="44">
        <v>980</v>
      </c>
      <c r="H22" s="45">
        <v>3482</v>
      </c>
      <c r="I22" s="44">
        <v>156</v>
      </c>
      <c r="J22" s="46">
        <v>10</v>
      </c>
      <c r="K22" s="44">
        <v>0</v>
      </c>
      <c r="L22" s="44">
        <v>266.58000000000038</v>
      </c>
      <c r="M22" s="44">
        <v>280.97532000000047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26545</v>
      </c>
      <c r="H23" s="45">
        <v>3377</v>
      </c>
      <c r="I23" s="44">
        <v>26408</v>
      </c>
      <c r="J23" s="46">
        <v>27824</v>
      </c>
      <c r="K23" s="44">
        <v>31113</v>
      </c>
      <c r="L23" s="44">
        <v>23637.8</v>
      </c>
      <c r="M23" s="44">
        <v>24914.2412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14</v>
      </c>
      <c r="F24" s="44">
        <v>19</v>
      </c>
      <c r="G24" s="44">
        <v>33</v>
      </c>
      <c r="H24" s="45">
        <v>35</v>
      </c>
      <c r="I24" s="44">
        <v>32</v>
      </c>
      <c r="J24" s="46">
        <v>2</v>
      </c>
      <c r="K24" s="44">
        <v>0</v>
      </c>
      <c r="L24" s="44">
        <v>39.747999999999998</v>
      </c>
      <c r="M24" s="44">
        <v>41.894392000000003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119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40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600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805</v>
      </c>
      <c r="F32" s="44">
        <v>106</v>
      </c>
      <c r="G32" s="44">
        <v>0</v>
      </c>
      <c r="H32" s="45">
        <v>0</v>
      </c>
      <c r="I32" s="44">
        <v>115</v>
      </c>
      <c r="J32" s="46">
        <v>30</v>
      </c>
      <c r="K32" s="44">
        <v>20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3465</v>
      </c>
      <c r="F37" s="44">
        <v>771</v>
      </c>
      <c r="G37" s="44">
        <v>337</v>
      </c>
      <c r="H37" s="45">
        <v>774</v>
      </c>
      <c r="I37" s="44">
        <v>1618</v>
      </c>
      <c r="J37" s="46">
        <v>518</v>
      </c>
      <c r="K37" s="44">
        <v>323.19</v>
      </c>
      <c r="L37" s="44">
        <v>633.24119999999994</v>
      </c>
      <c r="M37" s="44">
        <v>667.43622479999999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26</v>
      </c>
      <c r="F38" s="44">
        <v>37</v>
      </c>
      <c r="G38" s="44">
        <v>58</v>
      </c>
      <c r="H38" s="45">
        <v>313</v>
      </c>
      <c r="I38" s="44">
        <v>132</v>
      </c>
      <c r="J38" s="46">
        <v>20</v>
      </c>
      <c r="K38" s="44">
        <v>49.980000000000018</v>
      </c>
      <c r="L38" s="44">
        <v>197.25108000000003</v>
      </c>
      <c r="M38" s="44">
        <v>207.90263832000005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16990</v>
      </c>
      <c r="F39" s="44">
        <v>101</v>
      </c>
      <c r="G39" s="44">
        <v>112</v>
      </c>
      <c r="H39" s="45">
        <v>96</v>
      </c>
      <c r="I39" s="44">
        <v>0</v>
      </c>
      <c r="J39" s="46">
        <v>0</v>
      </c>
      <c r="K39" s="44">
        <v>30</v>
      </c>
      <c r="L39" s="44">
        <v>106.69200000000001</v>
      </c>
      <c r="M39" s="44">
        <v>112.45336800000001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125</v>
      </c>
      <c r="H40" s="45">
        <v>0</v>
      </c>
      <c r="I40" s="44">
        <v>0</v>
      </c>
      <c r="J40" s="46">
        <v>0</v>
      </c>
      <c r="K40" s="44">
        <v>50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1287</v>
      </c>
      <c r="F42" s="44">
        <v>1003</v>
      </c>
      <c r="G42" s="44">
        <v>1069</v>
      </c>
      <c r="H42" s="45">
        <v>1016</v>
      </c>
      <c r="I42" s="44">
        <v>1510</v>
      </c>
      <c r="J42" s="46">
        <v>1017</v>
      </c>
      <c r="K42" s="44">
        <v>971.83999999999992</v>
      </c>
      <c r="L42" s="44">
        <v>975.32863999999995</v>
      </c>
      <c r="M42" s="44">
        <v>1027.99638656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411</v>
      </c>
      <c r="F43" s="44">
        <v>755</v>
      </c>
      <c r="G43" s="44">
        <v>129</v>
      </c>
      <c r="H43" s="45">
        <v>238</v>
      </c>
      <c r="I43" s="44">
        <v>1117</v>
      </c>
      <c r="J43" s="46">
        <v>300</v>
      </c>
      <c r="K43" s="44">
        <v>1500.14</v>
      </c>
      <c r="L43" s="44">
        <v>262.69243999999998</v>
      </c>
      <c r="M43" s="44">
        <v>276.87783175999999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45</v>
      </c>
      <c r="F44" s="44">
        <v>372</v>
      </c>
      <c r="G44" s="44">
        <v>31</v>
      </c>
      <c r="H44" s="45">
        <v>230</v>
      </c>
      <c r="I44" s="44">
        <v>30</v>
      </c>
      <c r="J44" s="46">
        <v>40</v>
      </c>
      <c r="K44" s="44">
        <v>0.43999999999999773</v>
      </c>
      <c r="L44" s="44">
        <v>137.53823999999997</v>
      </c>
      <c r="M44" s="44">
        <v>144.96530496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7</v>
      </c>
      <c r="F45" s="44">
        <v>42</v>
      </c>
      <c r="G45" s="44">
        <v>30</v>
      </c>
      <c r="H45" s="45">
        <v>155</v>
      </c>
      <c r="I45" s="44">
        <v>90</v>
      </c>
      <c r="J45" s="46">
        <v>2</v>
      </c>
      <c r="K45" s="44">
        <v>29.660000000000011</v>
      </c>
      <c r="L45" s="44">
        <v>172.23436000000001</v>
      </c>
      <c r="M45" s="44">
        <v>181.53501544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6427</v>
      </c>
      <c r="G51" s="27">
        <f t="shared" si="4"/>
        <v>0</v>
      </c>
      <c r="H51" s="28">
        <f t="shared" si="4"/>
        <v>0</v>
      </c>
      <c r="I51" s="27">
        <f t="shared" si="4"/>
        <v>0</v>
      </c>
      <c r="J51" s="29">
        <f t="shared" si="4"/>
        <v>0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6427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6427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6427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0</v>
      </c>
      <c r="F77" s="27">
        <f t="shared" ref="F77:M77" si="13">F78+F81+F84+F85+F86+F87+F88</f>
        <v>3611</v>
      </c>
      <c r="G77" s="27">
        <f t="shared" si="13"/>
        <v>366</v>
      </c>
      <c r="H77" s="28">
        <f t="shared" si="13"/>
        <v>490</v>
      </c>
      <c r="I77" s="27">
        <f t="shared" si="13"/>
        <v>490</v>
      </c>
      <c r="J77" s="29">
        <f t="shared" si="13"/>
        <v>341</v>
      </c>
      <c r="K77" s="27">
        <f t="shared" si="13"/>
        <v>786</v>
      </c>
      <c r="L77" s="27">
        <f t="shared" si="13"/>
        <v>297.06400000000002</v>
      </c>
      <c r="M77" s="27">
        <f t="shared" si="13"/>
        <v>313.10545600000006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3605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3605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6</v>
      </c>
      <c r="G81" s="44">
        <f t="shared" si="15"/>
        <v>366</v>
      </c>
      <c r="H81" s="45">
        <f t="shared" si="15"/>
        <v>490</v>
      </c>
      <c r="I81" s="44">
        <f t="shared" si="15"/>
        <v>490</v>
      </c>
      <c r="J81" s="46">
        <f t="shared" si="15"/>
        <v>341</v>
      </c>
      <c r="K81" s="44">
        <f t="shared" si="15"/>
        <v>786</v>
      </c>
      <c r="L81" s="44">
        <f t="shared" si="15"/>
        <v>297.06400000000002</v>
      </c>
      <c r="M81" s="44">
        <f t="shared" si="15"/>
        <v>313.10545600000006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145</v>
      </c>
      <c r="H82" s="37">
        <v>308</v>
      </c>
      <c r="I82" s="36">
        <v>308</v>
      </c>
      <c r="J82" s="38">
        <v>210</v>
      </c>
      <c r="K82" s="36">
        <v>671</v>
      </c>
      <c r="L82" s="36">
        <v>297.06400000000002</v>
      </c>
      <c r="M82" s="36">
        <v>313.10545600000006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6</v>
      </c>
      <c r="G83" s="51">
        <v>221</v>
      </c>
      <c r="H83" s="52">
        <v>182</v>
      </c>
      <c r="I83" s="51">
        <v>182</v>
      </c>
      <c r="J83" s="53">
        <v>131</v>
      </c>
      <c r="K83" s="51">
        <v>115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77581</v>
      </c>
      <c r="F92" s="103">
        <f t="shared" ref="F92:M92" si="16">F4+F51+F77+F90</f>
        <v>37812</v>
      </c>
      <c r="G92" s="103">
        <f t="shared" si="16"/>
        <v>34770</v>
      </c>
      <c r="H92" s="104">
        <f t="shared" si="16"/>
        <v>41017</v>
      </c>
      <c r="I92" s="103">
        <f t="shared" si="16"/>
        <v>41017</v>
      </c>
      <c r="J92" s="105">
        <f t="shared" si="16"/>
        <v>36300</v>
      </c>
      <c r="K92" s="103">
        <f t="shared" si="16"/>
        <v>43079.030000000006</v>
      </c>
      <c r="L92" s="103">
        <f t="shared" si="16"/>
        <v>40872.94124</v>
      </c>
      <c r="M92" s="103">
        <f t="shared" si="16"/>
        <v>43090.912066960009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167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126</v>
      </c>
      <c r="D3" s="22" t="s">
        <v>122</v>
      </c>
      <c r="E3" s="22" t="s">
        <v>123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1019440</v>
      </c>
      <c r="D4" s="148">
        <f t="shared" ref="D4:K4" si="0">SUM(D5:D7)</f>
        <v>914585</v>
      </c>
      <c r="E4" s="148">
        <f t="shared" si="0"/>
        <v>1050724</v>
      </c>
      <c r="F4" s="149">
        <f t="shared" si="0"/>
        <v>1022335</v>
      </c>
      <c r="G4" s="148">
        <f t="shared" si="0"/>
        <v>1071728</v>
      </c>
      <c r="H4" s="150">
        <f t="shared" si="0"/>
        <v>1024603</v>
      </c>
      <c r="I4" s="148">
        <f t="shared" si="0"/>
        <v>1059847.92</v>
      </c>
      <c r="J4" s="148">
        <f t="shared" si="0"/>
        <v>1115292.6913800002</v>
      </c>
      <c r="K4" s="148">
        <f t="shared" si="0"/>
        <v>1175364.7927145201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385814</v>
      </c>
      <c r="D5" s="153">
        <v>431262</v>
      </c>
      <c r="E5" s="153">
        <v>451050</v>
      </c>
      <c r="F5" s="152">
        <v>501901</v>
      </c>
      <c r="G5" s="153">
        <v>489108</v>
      </c>
      <c r="H5" s="154">
        <v>479674</v>
      </c>
      <c r="I5" s="153">
        <v>504122.92</v>
      </c>
      <c r="J5" s="153">
        <v>526306.66332000005</v>
      </c>
      <c r="K5" s="154">
        <v>554572.51913928008</v>
      </c>
      <c r="AA5" s="41">
        <v>2</v>
      </c>
    </row>
    <row r="6" spans="1:27" s="18" customFormat="1" ht="12.75" customHeight="1" x14ac:dyDescent="0.25">
      <c r="A6" s="64"/>
      <c r="B6" s="114" t="s">
        <v>45</v>
      </c>
      <c r="C6" s="156">
        <v>633233</v>
      </c>
      <c r="D6" s="157">
        <v>483223.00000000006</v>
      </c>
      <c r="E6" s="157">
        <v>599557</v>
      </c>
      <c r="F6" s="156">
        <v>520434</v>
      </c>
      <c r="G6" s="157">
        <v>582620</v>
      </c>
      <c r="H6" s="158">
        <v>544918</v>
      </c>
      <c r="I6" s="157">
        <v>555725</v>
      </c>
      <c r="J6" s="157">
        <v>588986.02806000004</v>
      </c>
      <c r="K6" s="158">
        <v>620792.27357524005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393</v>
      </c>
      <c r="D7" s="160">
        <v>100</v>
      </c>
      <c r="E7" s="160">
        <v>117</v>
      </c>
      <c r="F7" s="159">
        <v>0</v>
      </c>
      <c r="G7" s="160">
        <v>0</v>
      </c>
      <c r="H7" s="161">
        <v>11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272158</v>
      </c>
      <c r="D8" s="148">
        <f t="shared" ref="D8:K8" si="1">SUM(D9:D15)</f>
        <v>296253</v>
      </c>
      <c r="E8" s="148">
        <f t="shared" si="1"/>
        <v>337001</v>
      </c>
      <c r="F8" s="149">
        <f t="shared" si="1"/>
        <v>415048</v>
      </c>
      <c r="G8" s="148">
        <f t="shared" si="1"/>
        <v>419787</v>
      </c>
      <c r="H8" s="150">
        <f t="shared" si="1"/>
        <v>412358</v>
      </c>
      <c r="I8" s="148">
        <f t="shared" si="1"/>
        <v>436603</v>
      </c>
      <c r="J8" s="148">
        <f t="shared" si="1"/>
        <v>437139.3</v>
      </c>
      <c r="K8" s="148">
        <f t="shared" si="1"/>
        <v>460435.53419999994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6427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1863</v>
      </c>
      <c r="D10" s="157">
        <v>1479</v>
      </c>
      <c r="E10" s="157">
        <v>1455</v>
      </c>
      <c r="F10" s="156">
        <v>1235</v>
      </c>
      <c r="G10" s="157">
        <v>1235</v>
      </c>
      <c r="H10" s="158">
        <v>1235</v>
      </c>
      <c r="I10" s="157">
        <v>1127</v>
      </c>
      <c r="J10" s="157">
        <v>1701.7</v>
      </c>
      <c r="K10" s="158">
        <v>1793.5918000000001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266163</v>
      </c>
      <c r="D13" s="157">
        <v>283749</v>
      </c>
      <c r="E13" s="157">
        <v>330570</v>
      </c>
      <c r="F13" s="156">
        <v>408562</v>
      </c>
      <c r="G13" s="157">
        <v>408662</v>
      </c>
      <c r="H13" s="158">
        <v>403950</v>
      </c>
      <c r="I13" s="157">
        <v>431623</v>
      </c>
      <c r="J13" s="157">
        <v>431445</v>
      </c>
      <c r="K13" s="158">
        <v>454433.74199999997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4132</v>
      </c>
      <c r="D15" s="160">
        <v>4598</v>
      </c>
      <c r="E15" s="160">
        <v>4976</v>
      </c>
      <c r="F15" s="159">
        <v>5251</v>
      </c>
      <c r="G15" s="160">
        <v>9890</v>
      </c>
      <c r="H15" s="161">
        <v>7173</v>
      </c>
      <c r="I15" s="160">
        <v>3853</v>
      </c>
      <c r="J15" s="160">
        <v>3992.6</v>
      </c>
      <c r="K15" s="161">
        <v>4208.2004000000006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23985</v>
      </c>
      <c r="D16" s="148">
        <f t="shared" ref="D16:K16" si="2">SUM(D17:D23)</f>
        <v>370935</v>
      </c>
      <c r="E16" s="148">
        <f t="shared" si="2"/>
        <v>64745</v>
      </c>
      <c r="F16" s="149">
        <f t="shared" si="2"/>
        <v>94979</v>
      </c>
      <c r="G16" s="148">
        <f t="shared" si="2"/>
        <v>77928</v>
      </c>
      <c r="H16" s="150">
        <f t="shared" si="2"/>
        <v>95809</v>
      </c>
      <c r="I16" s="148">
        <f t="shared" si="2"/>
        <v>211576.1</v>
      </c>
      <c r="J16" s="148">
        <f t="shared" si="2"/>
        <v>48093.041999999994</v>
      </c>
      <c r="K16" s="148">
        <f t="shared" si="2"/>
        <v>50690.066267999995</v>
      </c>
    </row>
    <row r="17" spans="1:11" s="18" customFormat="1" ht="12.75" customHeight="1" x14ac:dyDescent="0.2">
      <c r="A17" s="70"/>
      <c r="B17" s="114" t="s">
        <v>105</v>
      </c>
      <c r="C17" s="152">
        <v>14470</v>
      </c>
      <c r="D17" s="153">
        <v>6923</v>
      </c>
      <c r="E17" s="153">
        <v>15861</v>
      </c>
      <c r="F17" s="152">
        <v>4000</v>
      </c>
      <c r="G17" s="153">
        <v>22900</v>
      </c>
      <c r="H17" s="154">
        <v>20902</v>
      </c>
      <c r="I17" s="153">
        <v>148017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9515</v>
      </c>
      <c r="D18" s="157">
        <v>364012</v>
      </c>
      <c r="E18" s="157">
        <v>48884</v>
      </c>
      <c r="F18" s="156">
        <v>90979</v>
      </c>
      <c r="G18" s="157">
        <v>55028</v>
      </c>
      <c r="H18" s="158">
        <v>74907</v>
      </c>
      <c r="I18" s="157">
        <v>63559.1</v>
      </c>
      <c r="J18" s="157">
        <v>48093.041999999994</v>
      </c>
      <c r="K18" s="158">
        <v>50690.066267999995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8</v>
      </c>
      <c r="D24" s="148">
        <v>1138</v>
      </c>
      <c r="E24" s="148">
        <v>1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1315591</v>
      </c>
      <c r="D26" s="103">
        <f t="shared" ref="D26:K26" si="3">+D4+D8+D16+D24</f>
        <v>1582911</v>
      </c>
      <c r="E26" s="103">
        <f t="shared" si="3"/>
        <v>1452471</v>
      </c>
      <c r="F26" s="104">
        <f t="shared" si="3"/>
        <v>1532362</v>
      </c>
      <c r="G26" s="103">
        <f t="shared" si="3"/>
        <v>1569443</v>
      </c>
      <c r="H26" s="105">
        <f t="shared" si="3"/>
        <v>1532770</v>
      </c>
      <c r="I26" s="103">
        <f t="shared" si="3"/>
        <v>1708027.02</v>
      </c>
      <c r="J26" s="103">
        <f t="shared" si="3"/>
        <v>1600525.0333800002</v>
      </c>
      <c r="K26" s="103">
        <f t="shared" si="3"/>
        <v>1686490.3931825201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168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126</v>
      </c>
      <c r="D3" s="22" t="s">
        <v>122</v>
      </c>
      <c r="E3" s="22" t="s">
        <v>123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146</v>
      </c>
      <c r="C4" s="157">
        <v>4095</v>
      </c>
      <c r="D4" s="157">
        <v>5427</v>
      </c>
      <c r="E4" s="157">
        <v>5379</v>
      </c>
      <c r="F4" s="152">
        <v>7088</v>
      </c>
      <c r="G4" s="153">
        <v>7926</v>
      </c>
      <c r="H4" s="154">
        <v>7226</v>
      </c>
      <c r="I4" s="157">
        <v>6858</v>
      </c>
      <c r="J4" s="157">
        <v>6514.7979999999998</v>
      </c>
      <c r="K4" s="157">
        <v>6866.3300920000001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147</v>
      </c>
      <c r="C5" s="157">
        <v>16316</v>
      </c>
      <c r="D5" s="157">
        <v>17482</v>
      </c>
      <c r="E5" s="157">
        <v>17028</v>
      </c>
      <c r="F5" s="156">
        <v>22131</v>
      </c>
      <c r="G5" s="157">
        <v>22148</v>
      </c>
      <c r="H5" s="158">
        <v>21503</v>
      </c>
      <c r="I5" s="157">
        <v>21737</v>
      </c>
      <c r="J5" s="157">
        <v>22104.477999999999</v>
      </c>
      <c r="K5" s="157">
        <v>23298.119812000001</v>
      </c>
      <c r="Z5" s="163">
        <f t="shared" si="0"/>
        <v>1</v>
      </c>
      <c r="AA5" s="41">
        <v>3</v>
      </c>
    </row>
    <row r="6" spans="1:27" s="18" customFormat="1" ht="12.75" customHeight="1" x14ac:dyDescent="0.2">
      <c r="A6" s="70"/>
      <c r="B6" s="171" t="s">
        <v>148</v>
      </c>
      <c r="C6" s="157">
        <v>193079</v>
      </c>
      <c r="D6" s="157">
        <v>214940</v>
      </c>
      <c r="E6" s="157">
        <v>209789</v>
      </c>
      <c r="F6" s="156">
        <v>274998</v>
      </c>
      <c r="G6" s="157">
        <v>258797</v>
      </c>
      <c r="H6" s="158">
        <v>245380</v>
      </c>
      <c r="I6" s="157">
        <v>248515</v>
      </c>
      <c r="J6" s="157">
        <v>251080.25</v>
      </c>
      <c r="K6" s="157">
        <v>265332.4375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149</v>
      </c>
      <c r="C7" s="157">
        <v>5590</v>
      </c>
      <c r="D7" s="157">
        <v>4151</v>
      </c>
      <c r="E7" s="157">
        <v>4355</v>
      </c>
      <c r="F7" s="156">
        <v>6657</v>
      </c>
      <c r="G7" s="157">
        <v>6503</v>
      </c>
      <c r="H7" s="158">
        <v>5261</v>
      </c>
      <c r="I7" s="157">
        <v>7056</v>
      </c>
      <c r="J7" s="157">
        <v>7380.576</v>
      </c>
      <c r="K7" s="157">
        <v>7779.1271040000001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150</v>
      </c>
      <c r="C8" s="157">
        <v>10363</v>
      </c>
      <c r="D8" s="157">
        <v>375803</v>
      </c>
      <c r="E8" s="157">
        <v>31394</v>
      </c>
      <c r="F8" s="156">
        <v>0</v>
      </c>
      <c r="G8" s="157">
        <v>0</v>
      </c>
      <c r="H8" s="158">
        <v>0</v>
      </c>
      <c r="I8" s="157">
        <v>0</v>
      </c>
      <c r="J8" s="157">
        <v>0</v>
      </c>
      <c r="K8" s="157">
        <v>0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229443</v>
      </c>
      <c r="D19" s="103">
        <f t="shared" ref="D19:K19" si="1">SUM(D4:D18)</f>
        <v>617803</v>
      </c>
      <c r="E19" s="103">
        <f t="shared" si="1"/>
        <v>267945</v>
      </c>
      <c r="F19" s="104">
        <f t="shared" si="1"/>
        <v>310874</v>
      </c>
      <c r="G19" s="103">
        <f t="shared" si="1"/>
        <v>295374</v>
      </c>
      <c r="H19" s="105">
        <f t="shared" si="1"/>
        <v>279370</v>
      </c>
      <c r="I19" s="103">
        <f t="shared" si="1"/>
        <v>284166</v>
      </c>
      <c r="J19" s="103">
        <f t="shared" si="1"/>
        <v>287080.10200000001</v>
      </c>
      <c r="K19" s="103">
        <f t="shared" si="1"/>
        <v>303276.01450799999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169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126</v>
      </c>
      <c r="D3" s="22" t="s">
        <v>122</v>
      </c>
      <c r="E3" s="22" t="s">
        <v>123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226616</v>
      </c>
      <c r="D4" s="148">
        <f t="shared" ref="D4:K4" si="0">SUM(D5:D7)</f>
        <v>251334</v>
      </c>
      <c r="E4" s="148">
        <f t="shared" si="0"/>
        <v>255010</v>
      </c>
      <c r="F4" s="149">
        <f t="shared" si="0"/>
        <v>296829</v>
      </c>
      <c r="G4" s="148">
        <f t="shared" si="0"/>
        <v>281273</v>
      </c>
      <c r="H4" s="150">
        <f t="shared" si="0"/>
        <v>265072</v>
      </c>
      <c r="I4" s="148">
        <f t="shared" si="0"/>
        <v>273132.98</v>
      </c>
      <c r="J4" s="148">
        <f t="shared" si="0"/>
        <v>275485.95908</v>
      </c>
      <c r="K4" s="148">
        <f t="shared" si="0"/>
        <v>291056.05487032002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155870</v>
      </c>
      <c r="D5" s="153">
        <v>168910</v>
      </c>
      <c r="E5" s="153">
        <v>183212</v>
      </c>
      <c r="F5" s="152">
        <v>217205</v>
      </c>
      <c r="G5" s="153">
        <v>201974</v>
      </c>
      <c r="H5" s="154">
        <v>192620</v>
      </c>
      <c r="I5" s="153">
        <v>203809.12</v>
      </c>
      <c r="J5" s="153">
        <v>209659.99952000001</v>
      </c>
      <c r="K5" s="154">
        <v>221675.49349408</v>
      </c>
      <c r="AA5" s="41">
        <v>3</v>
      </c>
    </row>
    <row r="6" spans="1:27" s="18" customFormat="1" ht="12.75" customHeight="1" x14ac:dyDescent="0.25">
      <c r="A6" s="64"/>
      <c r="B6" s="114" t="s">
        <v>45</v>
      </c>
      <c r="C6" s="156">
        <v>70353</v>
      </c>
      <c r="D6" s="157">
        <v>82323.999999999985</v>
      </c>
      <c r="E6" s="157">
        <v>71681</v>
      </c>
      <c r="F6" s="156">
        <v>79624</v>
      </c>
      <c r="G6" s="157">
        <v>79299</v>
      </c>
      <c r="H6" s="158">
        <v>72441</v>
      </c>
      <c r="I6" s="157">
        <v>69323.860000000015</v>
      </c>
      <c r="J6" s="157">
        <v>65825.959560000003</v>
      </c>
      <c r="K6" s="158">
        <v>69380.561376240017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393</v>
      </c>
      <c r="D7" s="160">
        <v>100</v>
      </c>
      <c r="E7" s="160">
        <v>117</v>
      </c>
      <c r="F7" s="159">
        <v>0</v>
      </c>
      <c r="G7" s="160">
        <v>0</v>
      </c>
      <c r="H7" s="161">
        <v>11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1982</v>
      </c>
      <c r="D8" s="148">
        <f t="shared" ref="D8:K8" si="1">SUM(D9:D15)</f>
        <v>3448</v>
      </c>
      <c r="E8" s="148">
        <f t="shared" si="1"/>
        <v>1995</v>
      </c>
      <c r="F8" s="149">
        <f t="shared" si="1"/>
        <v>1756</v>
      </c>
      <c r="G8" s="148">
        <f t="shared" si="1"/>
        <v>4016</v>
      </c>
      <c r="H8" s="150">
        <f t="shared" si="1"/>
        <v>2571</v>
      </c>
      <c r="I8" s="148">
        <f t="shared" si="1"/>
        <v>1827</v>
      </c>
      <c r="J8" s="148">
        <f t="shared" si="1"/>
        <v>1911</v>
      </c>
      <c r="K8" s="148">
        <f t="shared" si="1"/>
        <v>2014.1940000000002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1982</v>
      </c>
      <c r="D15" s="160">
        <v>3448</v>
      </c>
      <c r="E15" s="160">
        <v>1995</v>
      </c>
      <c r="F15" s="159">
        <v>1756</v>
      </c>
      <c r="G15" s="160">
        <v>4016</v>
      </c>
      <c r="H15" s="161">
        <v>2571</v>
      </c>
      <c r="I15" s="160">
        <v>1827</v>
      </c>
      <c r="J15" s="160">
        <v>1911</v>
      </c>
      <c r="K15" s="161">
        <v>2014.1940000000002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837</v>
      </c>
      <c r="D16" s="148">
        <f t="shared" ref="D16:K16" si="2">SUM(D17:D23)</f>
        <v>361886</v>
      </c>
      <c r="E16" s="148">
        <f t="shared" si="2"/>
        <v>10939</v>
      </c>
      <c r="F16" s="149">
        <f t="shared" si="2"/>
        <v>12289</v>
      </c>
      <c r="G16" s="148">
        <f t="shared" si="2"/>
        <v>10085</v>
      </c>
      <c r="H16" s="150">
        <f t="shared" si="2"/>
        <v>11727</v>
      </c>
      <c r="I16" s="148">
        <f t="shared" si="2"/>
        <v>9206</v>
      </c>
      <c r="J16" s="148">
        <f t="shared" si="2"/>
        <v>9683.18</v>
      </c>
      <c r="K16" s="148">
        <f t="shared" si="2"/>
        <v>10206.07172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837</v>
      </c>
      <c r="D18" s="157">
        <v>361886</v>
      </c>
      <c r="E18" s="157">
        <v>10939</v>
      </c>
      <c r="F18" s="156">
        <v>12289</v>
      </c>
      <c r="G18" s="157">
        <v>10085</v>
      </c>
      <c r="H18" s="158">
        <v>11727</v>
      </c>
      <c r="I18" s="157">
        <v>9206</v>
      </c>
      <c r="J18" s="157">
        <v>9683.18</v>
      </c>
      <c r="K18" s="158">
        <v>10206.07172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8</v>
      </c>
      <c r="D24" s="148">
        <v>1135</v>
      </c>
      <c r="E24" s="148">
        <v>1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229443</v>
      </c>
      <c r="D26" s="103">
        <f t="shared" ref="D26:K26" si="3">+D4+D8+D16+D24</f>
        <v>617803</v>
      </c>
      <c r="E26" s="103">
        <f t="shared" si="3"/>
        <v>267945</v>
      </c>
      <c r="F26" s="104">
        <f t="shared" si="3"/>
        <v>310874</v>
      </c>
      <c r="G26" s="103">
        <f t="shared" si="3"/>
        <v>295374</v>
      </c>
      <c r="H26" s="105">
        <f t="shared" si="3"/>
        <v>279370</v>
      </c>
      <c r="I26" s="103">
        <f t="shared" si="3"/>
        <v>284165.98</v>
      </c>
      <c r="J26" s="103">
        <f t="shared" si="3"/>
        <v>287080.13907999999</v>
      </c>
      <c r="K26" s="103">
        <f t="shared" si="3"/>
        <v>303276.32059032004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170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126</v>
      </c>
      <c r="D3" s="22" t="s">
        <v>122</v>
      </c>
      <c r="E3" s="22" t="s">
        <v>123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151</v>
      </c>
      <c r="C4" s="157">
        <v>0</v>
      </c>
      <c r="D4" s="157">
        <v>0</v>
      </c>
      <c r="E4" s="157">
        <v>0</v>
      </c>
      <c r="F4" s="152">
        <v>0</v>
      </c>
      <c r="G4" s="153">
        <v>0</v>
      </c>
      <c r="H4" s="154">
        <v>0</v>
      </c>
      <c r="I4" s="157">
        <v>1173</v>
      </c>
      <c r="J4" s="157">
        <v>1236.3420000000001</v>
      </c>
      <c r="K4" s="157">
        <v>1304.1044680000002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152</v>
      </c>
      <c r="C5" s="157">
        <v>4690</v>
      </c>
      <c r="D5" s="157">
        <v>3616</v>
      </c>
      <c r="E5" s="157">
        <v>5051</v>
      </c>
      <c r="F5" s="156">
        <v>7038</v>
      </c>
      <c r="G5" s="157">
        <v>7038</v>
      </c>
      <c r="H5" s="158">
        <v>5089</v>
      </c>
      <c r="I5" s="157">
        <v>8504</v>
      </c>
      <c r="J5" s="157">
        <v>6897.3740000000007</v>
      </c>
      <c r="K5" s="157">
        <v>7269.8321960000012</v>
      </c>
      <c r="Z5" s="163">
        <f t="shared" si="0"/>
        <v>1</v>
      </c>
      <c r="AA5" s="41">
        <v>4</v>
      </c>
    </row>
    <row r="6" spans="1:27" s="18" customFormat="1" ht="12.75" customHeight="1" x14ac:dyDescent="0.2">
      <c r="A6" s="70"/>
      <c r="B6" s="171" t="s">
        <v>153</v>
      </c>
      <c r="C6" s="157">
        <v>4371</v>
      </c>
      <c r="D6" s="157">
        <v>4430</v>
      </c>
      <c r="E6" s="157">
        <v>4548</v>
      </c>
      <c r="F6" s="156">
        <v>5184</v>
      </c>
      <c r="G6" s="157">
        <v>5184</v>
      </c>
      <c r="H6" s="158">
        <v>5184</v>
      </c>
      <c r="I6" s="157">
        <v>5201</v>
      </c>
      <c r="J6" s="157">
        <v>5416.8540000000003</v>
      </c>
      <c r="K6" s="157">
        <v>5709.3641160000006</v>
      </c>
      <c r="Z6" s="163">
        <f t="shared" si="0"/>
        <v>1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9061</v>
      </c>
      <c r="D19" s="103">
        <f t="shared" ref="D19:K19" si="1">SUM(D4:D18)</f>
        <v>8046</v>
      </c>
      <c r="E19" s="103">
        <f t="shared" si="1"/>
        <v>9599</v>
      </c>
      <c r="F19" s="104">
        <f t="shared" si="1"/>
        <v>12222</v>
      </c>
      <c r="G19" s="103">
        <f t="shared" si="1"/>
        <v>12222</v>
      </c>
      <c r="H19" s="105">
        <f t="shared" si="1"/>
        <v>10273</v>
      </c>
      <c r="I19" s="103">
        <f t="shared" si="1"/>
        <v>14878</v>
      </c>
      <c r="J19" s="103">
        <f t="shared" si="1"/>
        <v>13550.57</v>
      </c>
      <c r="K19" s="103">
        <f t="shared" si="1"/>
        <v>14283.300780000001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171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126</v>
      </c>
      <c r="D3" s="22" t="s">
        <v>122</v>
      </c>
      <c r="E3" s="22" t="s">
        <v>123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8811</v>
      </c>
      <c r="D4" s="148">
        <f t="shared" ref="D4:K4" si="0">SUM(D5:D7)</f>
        <v>8025</v>
      </c>
      <c r="E4" s="148">
        <f t="shared" si="0"/>
        <v>9552</v>
      </c>
      <c r="F4" s="149">
        <f t="shared" si="0"/>
        <v>12045</v>
      </c>
      <c r="G4" s="148">
        <f t="shared" si="0"/>
        <v>12045</v>
      </c>
      <c r="H4" s="150">
        <f t="shared" si="0"/>
        <v>10096</v>
      </c>
      <c r="I4" s="148">
        <f t="shared" si="0"/>
        <v>14690.970000000001</v>
      </c>
      <c r="J4" s="148">
        <f t="shared" si="0"/>
        <v>13352.896380000002</v>
      </c>
      <c r="K4" s="148">
        <f t="shared" si="0"/>
        <v>14074.952784520001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3079</v>
      </c>
      <c r="D5" s="153">
        <v>3355</v>
      </c>
      <c r="E5" s="153">
        <v>3792</v>
      </c>
      <c r="F5" s="152">
        <v>4263</v>
      </c>
      <c r="G5" s="153">
        <v>4263</v>
      </c>
      <c r="H5" s="154">
        <v>4698</v>
      </c>
      <c r="I5" s="153">
        <v>6481.7000000000007</v>
      </c>
      <c r="J5" s="153">
        <v>4798.8658000000005</v>
      </c>
      <c r="K5" s="154">
        <v>5058.0045532000004</v>
      </c>
      <c r="AA5" s="41">
        <v>4</v>
      </c>
    </row>
    <row r="6" spans="1:27" s="18" customFormat="1" ht="12.75" customHeight="1" x14ac:dyDescent="0.25">
      <c r="A6" s="64"/>
      <c r="B6" s="114" t="s">
        <v>45</v>
      </c>
      <c r="C6" s="156">
        <v>5732</v>
      </c>
      <c r="D6" s="157">
        <v>4670</v>
      </c>
      <c r="E6" s="157">
        <v>5760</v>
      </c>
      <c r="F6" s="156">
        <v>7782</v>
      </c>
      <c r="G6" s="157">
        <v>7782</v>
      </c>
      <c r="H6" s="158">
        <v>5398</v>
      </c>
      <c r="I6" s="157">
        <v>8209.27</v>
      </c>
      <c r="J6" s="157">
        <v>8554.0305800000024</v>
      </c>
      <c r="K6" s="158">
        <v>9016.9482313200006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0</v>
      </c>
      <c r="D8" s="148">
        <f t="shared" ref="D8:K8" si="1">SUM(D9:D15)</f>
        <v>0</v>
      </c>
      <c r="E8" s="148">
        <f t="shared" si="1"/>
        <v>0</v>
      </c>
      <c r="F8" s="149">
        <f t="shared" si="1"/>
        <v>0</v>
      </c>
      <c r="G8" s="148">
        <f t="shared" si="1"/>
        <v>0</v>
      </c>
      <c r="H8" s="150">
        <f t="shared" si="1"/>
        <v>0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0</v>
      </c>
      <c r="E15" s="160">
        <v>0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250</v>
      </c>
      <c r="D16" s="148">
        <f t="shared" ref="D16:K16" si="2">SUM(D17:D23)</f>
        <v>21</v>
      </c>
      <c r="E16" s="148">
        <f t="shared" si="2"/>
        <v>47</v>
      </c>
      <c r="F16" s="149">
        <f t="shared" si="2"/>
        <v>177</v>
      </c>
      <c r="G16" s="148">
        <f t="shared" si="2"/>
        <v>177</v>
      </c>
      <c r="H16" s="150">
        <f t="shared" si="2"/>
        <v>177</v>
      </c>
      <c r="I16" s="148">
        <f t="shared" si="2"/>
        <v>187</v>
      </c>
      <c r="J16" s="148">
        <f t="shared" si="2"/>
        <v>197.49800000000002</v>
      </c>
      <c r="K16" s="148">
        <f t="shared" si="2"/>
        <v>208.16289200000003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250</v>
      </c>
      <c r="D18" s="157">
        <v>21</v>
      </c>
      <c r="E18" s="157">
        <v>47</v>
      </c>
      <c r="F18" s="156">
        <v>177</v>
      </c>
      <c r="G18" s="157">
        <v>177</v>
      </c>
      <c r="H18" s="158">
        <v>177</v>
      </c>
      <c r="I18" s="157">
        <v>187</v>
      </c>
      <c r="J18" s="157">
        <v>197.49800000000002</v>
      </c>
      <c r="K18" s="158">
        <v>208.16289200000003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9061</v>
      </c>
      <c r="D26" s="103">
        <f t="shared" ref="D26:K26" si="3">+D4+D8+D16+D24</f>
        <v>8046</v>
      </c>
      <c r="E26" s="103">
        <f t="shared" si="3"/>
        <v>9599</v>
      </c>
      <c r="F26" s="104">
        <f t="shared" si="3"/>
        <v>12222</v>
      </c>
      <c r="G26" s="103">
        <f t="shared" si="3"/>
        <v>12222</v>
      </c>
      <c r="H26" s="105">
        <f t="shared" si="3"/>
        <v>10273</v>
      </c>
      <c r="I26" s="103">
        <f t="shared" si="3"/>
        <v>14877.970000000001</v>
      </c>
      <c r="J26" s="103">
        <f t="shared" si="3"/>
        <v>13550.394380000002</v>
      </c>
      <c r="K26" s="103">
        <f t="shared" si="3"/>
        <v>14283.115676520001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172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126</v>
      </c>
      <c r="D3" s="22" t="s">
        <v>122</v>
      </c>
      <c r="E3" s="22" t="s">
        <v>123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151</v>
      </c>
      <c r="C4" s="157">
        <v>5685</v>
      </c>
      <c r="D4" s="157">
        <v>2685</v>
      </c>
      <c r="E4" s="157">
        <v>5256</v>
      </c>
      <c r="F4" s="152">
        <v>4889</v>
      </c>
      <c r="G4" s="153">
        <v>9247</v>
      </c>
      <c r="H4" s="154">
        <v>7575</v>
      </c>
      <c r="I4" s="157">
        <v>5162</v>
      </c>
      <c r="J4" s="157">
        <v>3929.3720000000003</v>
      </c>
      <c r="K4" s="157">
        <v>5713.0720880000008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154</v>
      </c>
      <c r="C5" s="157">
        <v>277708</v>
      </c>
      <c r="D5" s="157">
        <v>277250</v>
      </c>
      <c r="E5" s="157">
        <v>341699</v>
      </c>
      <c r="F5" s="156">
        <v>424659</v>
      </c>
      <c r="G5" s="157">
        <v>423726</v>
      </c>
      <c r="H5" s="158">
        <v>414591</v>
      </c>
      <c r="I5" s="157">
        <v>443753</v>
      </c>
      <c r="J5" s="157">
        <v>448102.8</v>
      </c>
      <c r="K5" s="157">
        <v>470419.35120000003</v>
      </c>
      <c r="Z5" s="163">
        <f t="shared" si="0"/>
        <v>1</v>
      </c>
      <c r="AA5" s="41">
        <v>5</v>
      </c>
    </row>
    <row r="6" spans="1:27" s="18" customFormat="1" ht="12.75" customHeight="1" x14ac:dyDescent="0.2">
      <c r="A6" s="70"/>
      <c r="B6" s="171" t="s">
        <v>155</v>
      </c>
      <c r="C6" s="157">
        <v>46308</v>
      </c>
      <c r="D6" s="157">
        <v>52315</v>
      </c>
      <c r="E6" s="157">
        <v>52200</v>
      </c>
      <c r="F6" s="156">
        <v>49943</v>
      </c>
      <c r="G6" s="157">
        <v>47618</v>
      </c>
      <c r="H6" s="158">
        <v>53258</v>
      </c>
      <c r="I6" s="157">
        <v>58489</v>
      </c>
      <c r="J6" s="157">
        <v>55336.982000000004</v>
      </c>
      <c r="K6" s="157">
        <v>58325.179028000006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156</v>
      </c>
      <c r="C7" s="157">
        <v>98955</v>
      </c>
      <c r="D7" s="157">
        <v>87708</v>
      </c>
      <c r="E7" s="157">
        <v>60129</v>
      </c>
      <c r="F7" s="156">
        <v>26337</v>
      </c>
      <c r="G7" s="157">
        <v>26337</v>
      </c>
      <c r="H7" s="158">
        <v>10896</v>
      </c>
      <c r="I7" s="157">
        <v>12821</v>
      </c>
      <c r="J7" s="157">
        <v>36788.877999999997</v>
      </c>
      <c r="K7" s="157">
        <v>38775.477412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157</v>
      </c>
      <c r="C8" s="157">
        <v>26215</v>
      </c>
      <c r="D8" s="157">
        <v>32818</v>
      </c>
      <c r="E8" s="157">
        <v>36796</v>
      </c>
      <c r="F8" s="156">
        <v>32885</v>
      </c>
      <c r="G8" s="157">
        <v>51785</v>
      </c>
      <c r="H8" s="158">
        <v>44975</v>
      </c>
      <c r="I8" s="157">
        <v>181395</v>
      </c>
      <c r="J8" s="157">
        <v>40896.508000000002</v>
      </c>
      <c r="K8" s="157">
        <v>43104.919432000002</v>
      </c>
      <c r="Z8" s="163">
        <f t="shared" si="0"/>
        <v>1</v>
      </c>
      <c r="AA8" s="32" t="s">
        <v>14</v>
      </c>
    </row>
    <row r="9" spans="1:27" s="18" customFormat="1" ht="12.75" customHeight="1" x14ac:dyDescent="0.2">
      <c r="A9" s="70"/>
      <c r="B9" s="171" t="s">
        <v>158</v>
      </c>
      <c r="C9" s="157">
        <v>310058</v>
      </c>
      <c r="D9" s="157">
        <v>198685</v>
      </c>
      <c r="E9" s="157">
        <v>366070</v>
      </c>
      <c r="F9" s="156">
        <v>336898</v>
      </c>
      <c r="G9" s="157">
        <v>369479</v>
      </c>
      <c r="H9" s="158">
        <v>383593</v>
      </c>
      <c r="I9" s="157">
        <v>356076</v>
      </c>
      <c r="J9" s="157">
        <v>372818.34600000002</v>
      </c>
      <c r="K9" s="157">
        <v>392950.53668400005</v>
      </c>
      <c r="Z9" s="163">
        <f t="shared" si="0"/>
        <v>1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764929</v>
      </c>
      <c r="D19" s="103">
        <f t="shared" ref="D19:K19" si="1">SUM(D4:D18)</f>
        <v>651461</v>
      </c>
      <c r="E19" s="103">
        <f t="shared" si="1"/>
        <v>862150</v>
      </c>
      <c r="F19" s="104">
        <f t="shared" si="1"/>
        <v>875611</v>
      </c>
      <c r="G19" s="103">
        <f t="shared" si="1"/>
        <v>928192</v>
      </c>
      <c r="H19" s="105">
        <f t="shared" si="1"/>
        <v>914888</v>
      </c>
      <c r="I19" s="103">
        <f t="shared" si="1"/>
        <v>1057696</v>
      </c>
      <c r="J19" s="103">
        <f t="shared" si="1"/>
        <v>957872.88600000006</v>
      </c>
      <c r="K19" s="103">
        <f t="shared" si="1"/>
        <v>1009288.5358440001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173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126</v>
      </c>
      <c r="D3" s="22" t="s">
        <v>122</v>
      </c>
      <c r="E3" s="22" t="s">
        <v>123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478601</v>
      </c>
      <c r="D4" s="148">
        <f t="shared" ref="D4:K4" si="0">SUM(D5:D7)</f>
        <v>360692</v>
      </c>
      <c r="E4" s="148">
        <f t="shared" si="0"/>
        <v>509299</v>
      </c>
      <c r="F4" s="149">
        <f t="shared" si="0"/>
        <v>438896</v>
      </c>
      <c r="G4" s="148">
        <f t="shared" si="0"/>
        <v>486307</v>
      </c>
      <c r="H4" s="150">
        <f t="shared" si="0"/>
        <v>482476</v>
      </c>
      <c r="I4" s="148">
        <f t="shared" si="0"/>
        <v>464909.01999999996</v>
      </c>
      <c r="J4" s="148">
        <f t="shared" si="0"/>
        <v>522208.37492000009</v>
      </c>
      <c r="K4" s="148">
        <f t="shared" si="0"/>
        <v>550407.14116568014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61316</v>
      </c>
      <c r="D5" s="153">
        <v>67249</v>
      </c>
      <c r="E5" s="153">
        <v>68737</v>
      </c>
      <c r="F5" s="152">
        <v>71155</v>
      </c>
      <c r="G5" s="153">
        <v>71155</v>
      </c>
      <c r="H5" s="154">
        <v>71048</v>
      </c>
      <c r="I5" s="153">
        <v>71707</v>
      </c>
      <c r="J5" s="153">
        <v>79277.982000000004</v>
      </c>
      <c r="K5" s="154">
        <v>83558.507027999993</v>
      </c>
      <c r="AA5" s="41">
        <v>5</v>
      </c>
    </row>
    <row r="6" spans="1:27" s="18" customFormat="1" ht="12.75" customHeight="1" x14ac:dyDescent="0.25">
      <c r="A6" s="64"/>
      <c r="B6" s="114" t="s">
        <v>45</v>
      </c>
      <c r="C6" s="156">
        <v>417285</v>
      </c>
      <c r="D6" s="157">
        <v>293443</v>
      </c>
      <c r="E6" s="157">
        <v>440562</v>
      </c>
      <c r="F6" s="156">
        <v>367741</v>
      </c>
      <c r="G6" s="157">
        <v>415152</v>
      </c>
      <c r="H6" s="158">
        <v>411428</v>
      </c>
      <c r="I6" s="157">
        <v>393202.01999999996</v>
      </c>
      <c r="J6" s="157">
        <v>442930.39292000007</v>
      </c>
      <c r="K6" s="158">
        <v>466848.63413768011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269076</v>
      </c>
      <c r="D8" s="148">
        <f t="shared" ref="D8:K8" si="1">SUM(D9:D15)</f>
        <v>285559</v>
      </c>
      <c r="E8" s="148">
        <f t="shared" si="1"/>
        <v>333338</v>
      </c>
      <c r="F8" s="149">
        <f t="shared" si="1"/>
        <v>412082</v>
      </c>
      <c r="G8" s="148">
        <f t="shared" si="1"/>
        <v>412399</v>
      </c>
      <c r="H8" s="150">
        <f t="shared" si="1"/>
        <v>406645</v>
      </c>
      <c r="I8" s="148">
        <f t="shared" si="1"/>
        <v>433493</v>
      </c>
      <c r="J8" s="148">
        <f t="shared" si="1"/>
        <v>433886.3</v>
      </c>
      <c r="K8" s="148">
        <f t="shared" si="1"/>
        <v>457006.87219999998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1863</v>
      </c>
      <c r="D10" s="157">
        <v>1479</v>
      </c>
      <c r="E10" s="157">
        <v>1455</v>
      </c>
      <c r="F10" s="156">
        <v>1235</v>
      </c>
      <c r="G10" s="157">
        <v>1235</v>
      </c>
      <c r="H10" s="158">
        <v>1235</v>
      </c>
      <c r="I10" s="157">
        <v>1127</v>
      </c>
      <c r="J10" s="157">
        <v>1701.7</v>
      </c>
      <c r="K10" s="158">
        <v>1793.5918000000001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266163</v>
      </c>
      <c r="D13" s="157">
        <v>283749</v>
      </c>
      <c r="E13" s="157">
        <v>330570</v>
      </c>
      <c r="F13" s="156">
        <v>408562</v>
      </c>
      <c r="G13" s="157">
        <v>408662</v>
      </c>
      <c r="H13" s="158">
        <v>403950</v>
      </c>
      <c r="I13" s="157">
        <v>431623</v>
      </c>
      <c r="J13" s="157">
        <v>431445</v>
      </c>
      <c r="K13" s="158">
        <v>454433.74199999997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1050</v>
      </c>
      <c r="D15" s="160">
        <v>331</v>
      </c>
      <c r="E15" s="160">
        <v>1313</v>
      </c>
      <c r="F15" s="159">
        <v>2285</v>
      </c>
      <c r="G15" s="160">
        <v>2502</v>
      </c>
      <c r="H15" s="161">
        <v>1460</v>
      </c>
      <c r="I15" s="160">
        <v>743</v>
      </c>
      <c r="J15" s="160">
        <v>739.6</v>
      </c>
      <c r="K15" s="161">
        <v>779.53840000000002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17252</v>
      </c>
      <c r="D16" s="148">
        <f t="shared" ref="D16:K16" si="2">SUM(D17:D23)</f>
        <v>5207</v>
      </c>
      <c r="E16" s="148">
        <f t="shared" si="2"/>
        <v>19513</v>
      </c>
      <c r="F16" s="149">
        <f t="shared" si="2"/>
        <v>24633</v>
      </c>
      <c r="G16" s="148">
        <f t="shared" si="2"/>
        <v>29486</v>
      </c>
      <c r="H16" s="150">
        <f t="shared" si="2"/>
        <v>25767</v>
      </c>
      <c r="I16" s="148">
        <f t="shared" si="2"/>
        <v>159294</v>
      </c>
      <c r="J16" s="148">
        <f t="shared" si="2"/>
        <v>1778.31</v>
      </c>
      <c r="K16" s="148">
        <f t="shared" si="2"/>
        <v>1874.3387399999999</v>
      </c>
    </row>
    <row r="17" spans="1:11" s="18" customFormat="1" ht="12.75" customHeight="1" x14ac:dyDescent="0.2">
      <c r="A17" s="70"/>
      <c r="B17" s="114" t="s">
        <v>105</v>
      </c>
      <c r="C17" s="152">
        <v>9080</v>
      </c>
      <c r="D17" s="153">
        <v>3318</v>
      </c>
      <c r="E17" s="153">
        <v>15861</v>
      </c>
      <c r="F17" s="152">
        <v>4000</v>
      </c>
      <c r="G17" s="153">
        <v>22900</v>
      </c>
      <c r="H17" s="154">
        <v>20902</v>
      </c>
      <c r="I17" s="153">
        <v>148017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8172</v>
      </c>
      <c r="D18" s="157">
        <v>1889</v>
      </c>
      <c r="E18" s="157">
        <v>3652</v>
      </c>
      <c r="F18" s="156">
        <v>20633</v>
      </c>
      <c r="G18" s="157">
        <v>6586</v>
      </c>
      <c r="H18" s="158">
        <v>4865</v>
      </c>
      <c r="I18" s="157">
        <v>11277</v>
      </c>
      <c r="J18" s="157">
        <v>1778.31</v>
      </c>
      <c r="K18" s="158">
        <v>1874.3387399999999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3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764929</v>
      </c>
      <c r="D26" s="103">
        <f t="shared" ref="D26:K26" si="3">+D4+D8+D16+D24</f>
        <v>651461</v>
      </c>
      <c r="E26" s="103">
        <f t="shared" si="3"/>
        <v>862150</v>
      </c>
      <c r="F26" s="104">
        <f t="shared" si="3"/>
        <v>875611</v>
      </c>
      <c r="G26" s="103">
        <f t="shared" si="3"/>
        <v>928192</v>
      </c>
      <c r="H26" s="105">
        <f t="shared" si="3"/>
        <v>914888</v>
      </c>
      <c r="I26" s="103">
        <f t="shared" si="3"/>
        <v>1057696.02</v>
      </c>
      <c r="J26" s="103">
        <f t="shared" si="3"/>
        <v>957872.98492000019</v>
      </c>
      <c r="K26" s="103">
        <f t="shared" si="3"/>
        <v>1009288.3521056802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B.1</vt:lpstr>
      <vt:lpstr>B.2</vt:lpstr>
      <vt:lpstr>B.2.1</vt:lpstr>
      <vt:lpstr>B.2.2</vt:lpstr>
      <vt:lpstr>B.2.3</vt:lpstr>
      <vt:lpstr>B.2.4</vt:lpstr>
      <vt:lpstr>B.2.5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2014-05-28T14:39:26Z</dcterms:created>
  <dcterms:modified xsi:type="dcterms:W3CDTF">2014-05-30T07:54:48Z</dcterms:modified>
</cp:coreProperties>
</file>